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na Werner-Juszczuk\Documents\PRACA PB\VIPSKILLS\2018\Polski\"/>
    </mc:Choice>
  </mc:AlternateContent>
  <bookViews>
    <workbookView xWindow="0" yWindow="0" windowWidth="8892" windowHeight="7308" firstSheet="1" activeTab="1"/>
  </bookViews>
  <sheets>
    <sheet name="Info page" sheetId="9" r:id="rId1"/>
    <sheet name="Fotowoltaika CZĘŚĆ 1" sheetId="3" r:id="rId2"/>
    <sheet name="Fotowoltaika CZĘŚĆ 2" sheetId="7" r:id="rId3"/>
    <sheet name="Fotowoltaika CZĘŚĆ 3" sheetId="8" r:id="rId4"/>
    <sheet name="Constant" sheetId="6" state="hidden" r:id="rId5"/>
  </sheets>
  <externalReferences>
    <externalReference r:id="rId6"/>
    <externalReference r:id="rId7"/>
  </externalReferences>
  <definedNames>
    <definedName name="anscount" hidden="1">1</definedName>
    <definedName name="at_lok" localSheetId="4">'[1]Wsp. strat lokalnych'!$J$1</definedName>
    <definedName name="at_lok">'[1]Wsp. strat na dł. stal'!$J$1</definedName>
    <definedName name="at_s" localSheetId="4">'[1]Wsp. strat na dł. stal'!$H$1</definedName>
    <definedName name="at_s">'[1]Liczba Reynoldsa'!$H$1</definedName>
    <definedName name="at_w" localSheetId="4">'[1]Wsp. strat na dł. winidur'!$H$1</definedName>
    <definedName name="at_w">'[1]błąd lepk. i gęst. stal'!$H$1</definedName>
    <definedName name="at_ZV" localSheetId="4">'[1]Cechowanie zwężki Venturiego'!$H$1</definedName>
    <definedName name="at_ZV">'[1]Cechowanie manometru'!$H$1</definedName>
    <definedName name="błąd_długości" localSheetId="4">'[1]Rachunek Błędów'!$G$3</definedName>
    <definedName name="błąd_długości">'[1]solar collectors'!$G$3</definedName>
    <definedName name="błąd_lepkości_Re" localSheetId="4">'[1]błąd lepkości LRe'!$S$5</definedName>
    <definedName name="błąd_lepkości_Re">'[1]błąd lepk. i gęst. winidur'!$S$5</definedName>
    <definedName name="błąd_średnicy" localSheetId="4">'[1]Rachunek Błędów'!$K$3</definedName>
    <definedName name="błąd_średnicy">'[1]solar collectors'!$K$3</definedName>
    <definedName name="błąd_temperatury" localSheetId="4">'[1]Rachunek Błędów'!$C$3</definedName>
    <definedName name="błąd_temperatury">'[1]solar collectors'!$C$3</definedName>
    <definedName name="cp" localSheetId="2">#REF!</definedName>
    <definedName name="cp" localSheetId="3">#REF!</definedName>
    <definedName name="cp">#REF!</definedName>
    <definedName name="d_1" localSheetId="4">'[1]Cechowanie zwężki Venturiego'!$U$1</definedName>
    <definedName name="d_1">'[1]Cechowanie manometru'!$U$1</definedName>
    <definedName name="d_2" localSheetId="4">'[1]Cechowanie zwężki Venturiego'!$S$1</definedName>
    <definedName name="d_2">'[1]Cechowanie manometru'!$S$1</definedName>
    <definedName name="d_HP" localSheetId="4">'[1]Zastosowanie Prawa H-P'!$K$1</definedName>
    <definedName name="d_HP">'[1]błąd lepkości LRe'!$K$1</definedName>
    <definedName name="d_w" localSheetId="4">'[1]Pomiar prędkości i rozkł. pręd.'!$G$1</definedName>
    <definedName name="d_w">'[1]Zastosowanie Prawa H-P'!$G$1</definedName>
    <definedName name="dw_lok" localSheetId="4">'[1]Wsp. strat lokalnych'!$U$4</definedName>
    <definedName name="dw_lok">'[1]Wsp. strat na dł. stal'!$U$4</definedName>
    <definedName name="dw_s" localSheetId="4">'[1]Wsp. strat na dł. stal'!$K$4</definedName>
    <definedName name="dw_s">'[1]Liczba Reynoldsa'!$K$4</definedName>
    <definedName name="dw_w" localSheetId="4">'[1]Wsp. strat na dł. winidur'!$K$4</definedName>
    <definedName name="dw_w">'[1]błąd lepk. i gęst. stal'!$K$4</definedName>
    <definedName name="dz_lok" localSheetId="4">'[1]Wsp. strat lokalnych'!$R$4</definedName>
    <definedName name="dz_lok">'[1]Wsp. strat na dł. stal'!$R$4</definedName>
    <definedName name="entalpia" localSheetId="4">'[2]Stałe Ogół'!$A:$A,'[2]Stałe Ogół'!$E:$E</definedName>
    <definedName name="entalpia" localSheetId="2">#REF!,#REF!</definedName>
    <definedName name="entalpia" localSheetId="3">#REF!,#REF!</definedName>
    <definedName name="entalpia">#REF!,#REF!</definedName>
    <definedName name="F_2" localSheetId="4">'[1]Cechowanie zwężki Venturiego'!$Q$1</definedName>
    <definedName name="F_2">'[1]Cechowanie manometru'!$Q$1</definedName>
    <definedName name="g_HP" localSheetId="4">'[1]Zastosowanie Prawa H-P'!$V$1</definedName>
    <definedName name="g_HP">'[1]błąd lepkości LRe'!$V$1</definedName>
    <definedName name="g_nw" localSheetId="4">'[1]Naczynko wirujące'!$E$1</definedName>
    <definedName name="g_nw">[1]Stałe!$E$1</definedName>
    <definedName name="g_RP" localSheetId="4">'[1]Pomiar prędkości i rozkł. pręd.'!$K$1</definedName>
    <definedName name="g_RP">'[1]Zastosowanie Prawa H-P'!$K$1</definedName>
    <definedName name="g_sc_lok" localSheetId="4">'[1]Wsp. strat lokalnych'!$T$4</definedName>
    <definedName name="g_sc_lok">'[1]Wsp. strat na dł. stal'!$T$4</definedName>
    <definedName name="gęstość" localSheetId="4">'[1]Cechowanie zwężki Venturiego'!$H$4</definedName>
    <definedName name="gęstość">'[1]Cechowanie manometru'!$H$4</definedName>
    <definedName name="gęstość_CM" localSheetId="4">'[1]Cechowanie manometru'!$D$3</definedName>
    <definedName name="gęstość_CM">[1]Arkusz3!$D$3</definedName>
    <definedName name="gęstość_spirytusu" localSheetId="4">'[1]Cechowanie manometru'!$J$3</definedName>
    <definedName name="gęstość_spirytusu">[1]Arkusz3!$J$3</definedName>
    <definedName name="klasa_dokładności" localSheetId="4">'[1]Cechowanie zwężki Venturiego'!$J$1</definedName>
    <definedName name="klasa_dokładności">'[1]Cechowanie manometru'!$J$1</definedName>
    <definedName name="l_0" localSheetId="4">'[1]Pomiar prędkości i rozkł. pręd.'!$B$6</definedName>
    <definedName name="l_0">'[1]Zastosowanie Prawa H-P'!$B$6</definedName>
    <definedName name="L_HP" localSheetId="4">'[1]Zastosowanie Prawa H-P'!$N$1</definedName>
    <definedName name="L_HP">'[1]błąd lepkości LRe'!$N$1</definedName>
    <definedName name="L_s" localSheetId="4">'[1]Wsp. strat na dł. stal'!$J$4</definedName>
    <definedName name="L_s">'[1]Liczba Reynoldsa'!$J$4</definedName>
    <definedName name="L_w" localSheetId="4">'[1]Wsp. strat na dł. winidur'!$J$4</definedName>
    <definedName name="L_w">'[1]błąd lepk. i gęst. stal'!$J$4</definedName>
    <definedName name="lambda" localSheetId="4">'[2]Stałe Ogół'!$A:$A,'[2]Stałe Ogół'!$F:$F</definedName>
    <definedName name="lambda" localSheetId="2">#REF!,#REF!</definedName>
    <definedName name="lambda" localSheetId="3">#REF!,#REF!</definedName>
    <definedName name="lambda">#REF!,#REF!</definedName>
    <definedName name="lepkość" localSheetId="4">'[1]Cechowanie zwężki Venturiego'!$E$4</definedName>
    <definedName name="lepkość">'[1]Cechowanie manometru'!$E$4</definedName>
    <definedName name="lepkość_Re" localSheetId="4">'[1]Liczba Reynoldsa'!$E$4</definedName>
    <definedName name="lepkość_Re">'[1]Stałe Ogół'!$E$4</definedName>
    <definedName name="m" localSheetId="4">'[1]Cechowanie zwężki Venturiego'!$X$1</definedName>
    <definedName name="m">'[1]Cechowanie manometru'!$X$1</definedName>
    <definedName name="mi" localSheetId="4">[1]Stałe!$H:$I</definedName>
    <definedName name="mi">[1]Stałe!$H:$I</definedName>
    <definedName name="mi_HP" localSheetId="4">'[1]Zastosowanie Prawa H-P'!$W$4</definedName>
    <definedName name="mi_HP">'[1]błąd lepkości LRe'!$W$4</definedName>
    <definedName name="n" localSheetId="4">'[1]Pomiar prędkości i rozkł. pręd.'!$C$6</definedName>
    <definedName name="n">'[1]Zastosowanie Prawa H-P'!$C$6</definedName>
    <definedName name="ni" localSheetId="4">[1]Stałe!$D:$E</definedName>
    <definedName name="ni">[1]Stałe!$D:$E</definedName>
    <definedName name="ni_1" localSheetId="4">'[1]błąd lepkości LRe'!$E$4</definedName>
    <definedName name="ni_1">'[1]błąd lepk. i gęst. winidur'!$E$4</definedName>
    <definedName name="ni_1_w" localSheetId="4">'[1]błąd lepk. i gęst. winidur'!$E$14</definedName>
    <definedName name="ni_1_w">'[1]Stałe Gogół'!$E$14</definedName>
    <definedName name="ni_1_zv" localSheetId="4">'[1]błąd gęstości ZV'!$E$14</definedName>
    <definedName name="ni_1_zv">[1]Stałe!$E$14</definedName>
    <definedName name="ni_11" localSheetId="4">'[1]błąd lepk. i gęst. stal'!$E$14</definedName>
    <definedName name="ni_11">'[1]Naczynko wirujące'!$E$14</definedName>
    <definedName name="ni_12" localSheetId="4">'[1]błąd lepk. i gęst. stal'!$E$15</definedName>
    <definedName name="ni_12">'[1]Naczynko wirujące'!$E$15</definedName>
    <definedName name="ni_13" localSheetId="4">'[1]błąd lepk. i gęst. stal'!$E$16</definedName>
    <definedName name="ni_13">'[1]Naczynko wirujące'!$E$16</definedName>
    <definedName name="ni_2" localSheetId="4">'[1]błąd lepkości LRe'!$E$5</definedName>
    <definedName name="ni_2">'[1]błąd lepk. i gęst. winidur'!$E$5</definedName>
    <definedName name="ni_2_w" localSheetId="4">'[1]błąd lepk. i gęst. winidur'!$E$15</definedName>
    <definedName name="ni_2_w">'[1]Stałe Gogół'!$E$15</definedName>
    <definedName name="ni_2_zv" localSheetId="4">'[1]błąd gęstości ZV'!$E$15</definedName>
    <definedName name="ni_2_zv">[1]Stałe!$E$15</definedName>
    <definedName name="ni_3" localSheetId="4">'[1]błąd lepkości LRe'!$E$6</definedName>
    <definedName name="ni_3">'[1]błąd lepk. i gęst. winidur'!$E$6</definedName>
    <definedName name="ni_3_w" localSheetId="4">'[1]błąd lepk. i gęst. winidur'!$E$16</definedName>
    <definedName name="ni_3_w">'[1]Stałe Gogół'!$E$16</definedName>
    <definedName name="ni_3_zv" localSheetId="4">'[1]błąd gęstości ZV'!$E$16</definedName>
    <definedName name="ni_3_zv">[1]Stałe!$E$16</definedName>
    <definedName name="ni_lok" localSheetId="4">'[1]Wsp. strat lokalnych'!$Y$4</definedName>
    <definedName name="ni_lok">'[1]Wsp. strat na dł. stal'!$Y$4</definedName>
    <definedName name="ni_lok_1" localSheetId="4">'[1]błąd lepk. i gęst. str. lok.'!$E$14</definedName>
    <definedName name="ni_lok_1">'[1]Cechowanie zwężki Venturiego'!$E$14</definedName>
    <definedName name="ni_lok_2" localSheetId="4">'[1]błąd lepk. i gęst. str. lok.'!$E$15</definedName>
    <definedName name="ni_lok_2">'[1]Cechowanie zwężki Venturiego'!$E$15</definedName>
    <definedName name="ni_lok_3" localSheetId="4">'[1]błąd lepk. i gęst. str. lok.'!$E$16</definedName>
    <definedName name="ni_lok_3">'[1]Cechowanie zwężki Venturiego'!$E$16</definedName>
    <definedName name="ni_t_s" localSheetId="4">'[1]Wsp. strat na dł. stal'!$O$4</definedName>
    <definedName name="ni_t_s">'[1]Liczba Reynoldsa'!$O$4</definedName>
    <definedName name="ni_t_w" localSheetId="4">'[1]Wsp. strat na dł. winidur'!$O$4</definedName>
    <definedName name="ni_t_w">'[1]błąd lepk. i gęst. stal'!$O$4</definedName>
    <definedName name="_xlnm.Print_Area" localSheetId="1">'Fotowoltaika CZĘŚĆ 1'!#REF!</definedName>
    <definedName name="_xlnm.Print_Area" localSheetId="2">'Fotowoltaika CZĘŚĆ 2'!#REF!</definedName>
    <definedName name="_xlnm.Print_Area" localSheetId="3">'Fotowoltaika CZĘŚĆ 3'!#REF!</definedName>
    <definedName name="pi_HP" localSheetId="4">'[1]Zastosowanie Prawa H-P'!$B$1</definedName>
    <definedName name="pi_HP">'[1]błąd lepkości LRe'!$B$1</definedName>
    <definedName name="pi_lok" localSheetId="4">'[1]Wsp. strat lokalnych'!$B$1</definedName>
    <definedName name="pi_lok">'[1]Wsp. strat na dł. stal'!$B$1</definedName>
    <definedName name="pi_LR" localSheetId="4">'[1]Liczba Reynoldsa'!$H$1</definedName>
    <definedName name="pi_LR">'[1]Stałe Ogół'!$H$1</definedName>
    <definedName name="pi_RP" localSheetId="4">'[1]Pomiar prędkości i rozkł. pręd.'!$B$1</definedName>
    <definedName name="pi_RP">'[1]Zastosowanie Prawa H-P'!$B$1</definedName>
    <definedName name="pi_s" localSheetId="4">'[1]Wsp. strat na dł. stal'!$B$1</definedName>
    <definedName name="pi_s">'[1]Liczba Reynoldsa'!$B$1</definedName>
    <definedName name="pi_w" localSheetId="4">'[1]Wsp. strat na dł. winidur'!$B$1</definedName>
    <definedName name="pi_w">'[1]błąd lepk. i gęst. stal'!$B$1</definedName>
    <definedName name="pi_ZV" localSheetId="4">'[1]Cechowanie zwężki Venturiego'!$B$1</definedName>
    <definedName name="pi_ZV">'[1]Cechowanie manometru'!$B$1</definedName>
    <definedName name="Przyśpieszenie_CM" localSheetId="4">'[1]Cechowanie manometru'!$E$3</definedName>
    <definedName name="Przyśpieszenie_CM">[1]Arkusz3!$E$3</definedName>
    <definedName name="R_naczynka" localSheetId="4">'[1]Naczynko wirujące'!$B$1</definedName>
    <definedName name="R_naczynka">[1]Stałe!$B$1</definedName>
    <definedName name="ro" localSheetId="4">[1]Stałe!$A:$B</definedName>
    <definedName name="ro">[1]Stałe!$A:$B</definedName>
    <definedName name="ro_1" localSheetId="2">#REF!</definedName>
    <definedName name="ro_1" localSheetId="3">#REF!</definedName>
    <definedName name="ro_1">#REF!</definedName>
    <definedName name="ro_1_zv" localSheetId="4">'[1]błąd gęstości ZV'!$E$4</definedName>
    <definedName name="ro_1_zv">[1]Stałe!$E$4</definedName>
    <definedName name="ro_2" localSheetId="2">#REF!</definedName>
    <definedName name="ro_2" localSheetId="3">#REF!</definedName>
    <definedName name="ro_2">#REF!</definedName>
    <definedName name="ro_2_zv" localSheetId="4">'[1]błąd gęstości ZV'!$E$5</definedName>
    <definedName name="ro_2_zv">[1]Stałe!$E$5</definedName>
    <definedName name="ro_3" localSheetId="2">#REF!</definedName>
    <definedName name="ro_3" localSheetId="3">#REF!</definedName>
    <definedName name="ro_3">#REF!</definedName>
    <definedName name="ro_3_zv" localSheetId="4">'[1]błąd gęstości ZV'!$E$6</definedName>
    <definedName name="ro_3_zv">[1]Stałe!$E$6</definedName>
    <definedName name="ro_cieczy_manometrycznej" localSheetId="4">'[1]Pomiar prędkości i rozkł. pręd.'!$E$1</definedName>
    <definedName name="ro_cieczy_manometrycznej">'[1]Zastosowanie Prawa H-P'!$E$1</definedName>
    <definedName name="ro_HP" localSheetId="4">'[1]Zastosowanie Prawa H-P'!$E$4</definedName>
    <definedName name="ro_HP">'[1]błąd lepkości LRe'!$E$4</definedName>
    <definedName name="ro_lok" localSheetId="4">'[1]Wsp. strat lokalnych'!$AB$4</definedName>
    <definedName name="ro_lok">'[1]Wsp. strat na dł. stal'!$AB$4</definedName>
    <definedName name="ro_lok_1" localSheetId="4">'[1]błąd lepk. i gęst. str. lok.'!$E$4</definedName>
    <definedName name="ro_lok_1">'[1]Cechowanie zwężki Venturiego'!$E$4</definedName>
    <definedName name="ro_lok_2" localSheetId="4">'[1]błąd lepk. i gęst. str. lok.'!$E$5</definedName>
    <definedName name="ro_lok_2">'[1]Cechowanie zwężki Venturiego'!$E$5</definedName>
    <definedName name="ro_lok_3" localSheetId="4">'[1]błąd lepk. i gęst. str. lok.'!$E$6</definedName>
    <definedName name="ro_lok_3">'[1]Cechowanie zwężki Venturiego'!$E$6</definedName>
    <definedName name="ro_t_s" localSheetId="4">'[1]Wsp. strat na dł. stal'!$R$4</definedName>
    <definedName name="ro_t_s">'[1]Liczba Reynoldsa'!$R$4</definedName>
    <definedName name="ro_t_w" localSheetId="4">'[1]Wsp. strat na dł. winidur'!$R$4</definedName>
    <definedName name="ro_t_w">'[1]błąd lepk. i gęst. stal'!$R$4</definedName>
    <definedName name="sigma" localSheetId="2">#REF!</definedName>
    <definedName name="sigma" localSheetId="3">#REF!</definedName>
    <definedName name="sigma">#REF!</definedName>
    <definedName name="srednica_Re" localSheetId="4">'[1]Liczba Reynoldsa'!$B$1</definedName>
    <definedName name="srednica_Re">'[1]Stałe Ogół'!$B$1</definedName>
    <definedName name="t_1" localSheetId="2">#REF!</definedName>
    <definedName name="t_1" localSheetId="3">#REF!</definedName>
    <definedName name="t_1">#REF!</definedName>
    <definedName name="t_1_ni" localSheetId="2">#REF!</definedName>
    <definedName name="t_1_ni" localSheetId="3">#REF!</definedName>
    <definedName name="t_1_ni">#REF!</definedName>
    <definedName name="t_1_ni_st" localSheetId="4">'[1]błąd lepk. i gęst. stal'!$B$14</definedName>
    <definedName name="t_1_ni_st">'[1]Naczynko wirujące'!$B$14</definedName>
    <definedName name="t_1_ni_w" localSheetId="4">'[1]błąd lepk. i gęst. winidur'!$B$14</definedName>
    <definedName name="t_1_ni_w">'[1]Stałe Gogół'!$B$14</definedName>
    <definedName name="t_1_ni_zv" localSheetId="4">'[1]błąd gęstości ZV'!$B$14</definedName>
    <definedName name="t_1_ni_zv">[1]Stałe!$B$14</definedName>
    <definedName name="t_1_ro" localSheetId="2">#REF!</definedName>
    <definedName name="t_1_ro" localSheetId="3">#REF!</definedName>
    <definedName name="t_1_ro">#REF!</definedName>
    <definedName name="t_1_ro_st" localSheetId="4">'[1]błąd lepk. i gęst. stal'!$B$4</definedName>
    <definedName name="t_1_ro_st">'[1]Naczynko wirujące'!$B$4</definedName>
    <definedName name="t_1_ro_w" localSheetId="4">'[1]błąd lepk. i gęst. winidur'!$B$4</definedName>
    <definedName name="t_1_ro_w">'[1]Stałe Gogół'!$B$4</definedName>
    <definedName name="t_1_ro_zv" localSheetId="4">'[1]błąd gęstości ZV'!$B$4</definedName>
    <definedName name="t_1_ro_zv">[1]Stałe!$B$4</definedName>
    <definedName name="t_1_zv" localSheetId="2">#REF!</definedName>
    <definedName name="t_1_zv" localSheetId="3">#REF!</definedName>
    <definedName name="t_1_zv">#REF!</definedName>
    <definedName name="t_2" localSheetId="2">#REF!</definedName>
    <definedName name="t_2" localSheetId="3">#REF!</definedName>
    <definedName name="t_2">#REF!</definedName>
    <definedName name="t_2_ni" localSheetId="2">#REF!</definedName>
    <definedName name="t_2_ni" localSheetId="3">#REF!</definedName>
    <definedName name="t_2_ni">#REF!</definedName>
    <definedName name="t_2_ni_st" localSheetId="4">'[1]błąd lepk. i gęst. stal'!$B$15</definedName>
    <definedName name="t_2_ni_st">'[1]Naczynko wirujące'!$B$15</definedName>
    <definedName name="t_2_ni_w" localSheetId="4">'[1]błąd lepk. i gęst. winidur'!$B$15</definedName>
    <definedName name="t_2_ni_w">'[1]Stałe Gogół'!$B$15</definedName>
    <definedName name="t_2_ni_zv" localSheetId="4">'[1]błąd gęstości ZV'!$B$15</definedName>
    <definedName name="t_2_ni_zv">[1]Stałe!$B$15</definedName>
    <definedName name="t_2_ro" localSheetId="2">#REF!</definedName>
    <definedName name="t_2_ro" localSheetId="3">#REF!</definedName>
    <definedName name="t_2_ro">#REF!</definedName>
    <definedName name="t_2_ro_st" localSheetId="4">'[1]błąd lepk. i gęst. stal'!$B$5</definedName>
    <definedName name="t_2_ro_st">'[1]Naczynko wirujące'!$B$5</definedName>
    <definedName name="t_2_ro_w" localSheetId="4">'[1]błąd lepk. i gęst. winidur'!$B$5</definedName>
    <definedName name="t_2_ro_w">'[1]Stałe Gogół'!$B$5</definedName>
    <definedName name="t_2_ro_zv" localSheetId="4">'[1]błąd gęstości ZV'!$B$5</definedName>
    <definedName name="t_2_ro_zv">[1]Stałe!$B$5</definedName>
    <definedName name="t_3" localSheetId="2">#REF!</definedName>
    <definedName name="t_3" localSheetId="3">#REF!</definedName>
    <definedName name="t_3">#REF!</definedName>
    <definedName name="t_3_ni" localSheetId="2">#REF!</definedName>
    <definedName name="t_3_ni" localSheetId="3">#REF!</definedName>
    <definedName name="t_3_ni">#REF!</definedName>
    <definedName name="t_3_ni_st" localSheetId="4">'[1]błąd lepk. i gęst. stal'!$B$16</definedName>
    <definedName name="t_3_ni_st">'[1]Naczynko wirujące'!$B$16</definedName>
    <definedName name="t_3_ni_w" localSheetId="4">'[1]błąd lepk. i gęst. winidur'!$B$16</definedName>
    <definedName name="t_3_ni_w">'[1]Stałe Gogół'!$B$16</definedName>
    <definedName name="t_3_ni_zv" localSheetId="4">'[1]błąd gęstości ZV'!$B$16</definedName>
    <definedName name="t_3_ni_zv">[1]Stałe!$B$16</definedName>
    <definedName name="t_3_ro" localSheetId="2">#REF!</definedName>
    <definedName name="t_3_ro" localSheetId="3">#REF!</definedName>
    <definedName name="t_3_ro">#REF!</definedName>
    <definedName name="t_3_ro_st" localSheetId="4">'[1]błąd lepk. i gęst. stal'!$B$6</definedName>
    <definedName name="t_3_ro_st">'[1]Naczynko wirujące'!$B$6</definedName>
    <definedName name="t_3_ro_w" localSheetId="4">'[1]błąd lepk. i gęst. winidur'!$B$6</definedName>
    <definedName name="t_3_ro_w">'[1]Stałe Gogół'!$B$6</definedName>
    <definedName name="t_3_ro_zv" localSheetId="4">'[1]błąd gęstości ZV'!$B$6</definedName>
    <definedName name="t_3_ro_zv">[1]Stałe!$B$6</definedName>
    <definedName name="t_Gogół" localSheetId="2">#REF!</definedName>
    <definedName name="t_Gogół" localSheetId="3">#REF!</definedName>
    <definedName name="t_Gogół">#REF!</definedName>
    <definedName name="t_lok_1_ni" localSheetId="4">'[1]błąd lepk. i gęst. str. lok.'!$B$14</definedName>
    <definedName name="t_lok_1_ni">'[1]Cechowanie zwężki Venturiego'!$B$14</definedName>
    <definedName name="t_lok_1_ro" localSheetId="4">'[1]błąd lepk. i gęst. str. lok.'!$B$4</definedName>
    <definedName name="t_lok_1_ro">'[1]Cechowanie zwężki Venturiego'!$B$4</definedName>
    <definedName name="t_lok_2_ni" localSheetId="4">'[1]błąd lepk. i gęst. str. lok.'!$B$15</definedName>
    <definedName name="t_lok_2_ni">'[1]Cechowanie zwężki Venturiego'!$B$15</definedName>
    <definedName name="t_lok_2_ro" localSheetId="4">'[1]błąd lepk. i gęst. str. lok.'!$B$5</definedName>
    <definedName name="t_lok_2_ro">'[1]Cechowanie zwężki Venturiego'!$B$5</definedName>
    <definedName name="t_lok_3_ni" localSheetId="4">'[1]błąd lepk. i gęst. str. lok.'!$B$16</definedName>
    <definedName name="t_lok_3_ni">'[1]Cechowanie zwężki Venturiego'!$B$16</definedName>
    <definedName name="t_lok_3_ro" localSheetId="4">'[1]błąd lepk. i gęst. str. lok.'!$B$6</definedName>
    <definedName name="t_lok_3_ro">'[1]Cechowanie zwężki Venturiego'!$B$6</definedName>
    <definedName name="T_mi" localSheetId="4">[1]Stałe!$H:$H</definedName>
    <definedName name="T_mi">[1]Stałe!$H:$H</definedName>
    <definedName name="T_ni" localSheetId="4">[1]Stałe!$D:$D</definedName>
    <definedName name="T_ni">[1]Stałe!$D:$D</definedName>
    <definedName name="T_ro" localSheetId="4">[1]Stałe!$A:$A</definedName>
    <definedName name="T_ro">[1]Stałe!$A:$A</definedName>
    <definedName name="T_sigma" localSheetId="2">#REF!</definedName>
    <definedName name="T_sigma" localSheetId="3">#REF!</definedName>
    <definedName name="T_sigma">#REF!</definedName>
  </definedNames>
  <calcPr calcId="162913"/>
</workbook>
</file>

<file path=xl/calcChain.xml><?xml version="1.0" encoding="utf-8"?>
<calcChain xmlns="http://schemas.openxmlformats.org/spreadsheetml/2006/main">
  <c r="O43" i="8" l="1"/>
  <c r="N43" i="8"/>
  <c r="L43" i="8"/>
  <c r="O42" i="8"/>
  <c r="O41" i="8"/>
  <c r="O40" i="8"/>
  <c r="O39" i="8"/>
  <c r="O38" i="8"/>
  <c r="O37" i="8"/>
  <c r="O36" i="8"/>
  <c r="O35" i="8"/>
  <c r="O34" i="8"/>
  <c r="O33" i="8"/>
  <c r="O32" i="8"/>
  <c r="O31" i="8"/>
  <c r="G21" i="8" l="1"/>
  <c r="G21" i="7"/>
  <c r="K43" i="8" l="1"/>
  <c r="J43" i="8"/>
  <c r="H43" i="8"/>
  <c r="F43" i="8"/>
  <c r="D43" i="8"/>
  <c r="G43" i="8" s="1"/>
  <c r="K42" i="8"/>
  <c r="G42" i="8"/>
  <c r="K41" i="8"/>
  <c r="G41" i="8"/>
  <c r="K40" i="8"/>
  <c r="G40" i="8"/>
  <c r="K39" i="8"/>
  <c r="G39" i="8"/>
  <c r="K38" i="8"/>
  <c r="G38" i="8"/>
  <c r="K37" i="8"/>
  <c r="G37" i="8"/>
  <c r="K36" i="8"/>
  <c r="G36" i="8"/>
  <c r="K35" i="8"/>
  <c r="G35" i="8"/>
  <c r="K34" i="8"/>
  <c r="G34" i="8"/>
  <c r="K33" i="8"/>
  <c r="G33" i="8"/>
  <c r="K32" i="8"/>
  <c r="G32" i="8"/>
  <c r="K31" i="8"/>
  <c r="G31" i="8"/>
  <c r="F43" i="7"/>
  <c r="D43" i="7"/>
  <c r="G43" i="7" s="1"/>
  <c r="G42" i="7"/>
  <c r="G41" i="7"/>
  <c r="G40" i="7"/>
  <c r="G39" i="7"/>
  <c r="G38" i="7"/>
  <c r="G37" i="7"/>
  <c r="G36" i="7"/>
  <c r="G35" i="7"/>
  <c r="G34" i="7"/>
  <c r="G33" i="7"/>
  <c r="G32" i="7"/>
  <c r="G31" i="7"/>
  <c r="H32" i="7" l="1"/>
  <c r="H36" i="7"/>
  <c r="H40" i="7"/>
  <c r="H35" i="7"/>
  <c r="H34" i="7"/>
  <c r="H42" i="7"/>
  <c r="H43" i="7"/>
  <c r="H38" i="7"/>
  <c r="H31" i="7"/>
  <c r="H37" i="7"/>
  <c r="H39" i="7"/>
  <c r="H33" i="7"/>
  <c r="H41" i="7"/>
  <c r="G33" i="3" l="1"/>
  <c r="G34" i="3"/>
  <c r="G35" i="3"/>
  <c r="G36" i="3"/>
  <c r="G37" i="3"/>
  <c r="G32" i="3"/>
  <c r="G21" i="3"/>
  <c r="B8" i="6" l="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E106" i="6" l="1"/>
  <c r="D106" i="6" s="1"/>
  <c r="F106" i="6" s="1"/>
  <c r="E96" i="6"/>
  <c r="E86" i="6"/>
  <c r="E76" i="6"/>
  <c r="E66" i="6"/>
  <c r="E56" i="6"/>
  <c r="E46" i="6"/>
  <c r="E36" i="6"/>
  <c r="E26" i="6"/>
  <c r="E16" i="6"/>
  <c r="E6" i="6"/>
  <c r="D6" i="6" l="1"/>
  <c r="E7" i="6"/>
  <c r="E37" i="6"/>
  <c r="D36" i="6"/>
  <c r="F36" i="6" s="1"/>
  <c r="E57" i="6"/>
  <c r="D56" i="6"/>
  <c r="F56" i="6" s="1"/>
  <c r="E77" i="6"/>
  <c r="D76" i="6"/>
  <c r="F76" i="6" s="1"/>
  <c r="E27" i="6"/>
  <c r="D26" i="6"/>
  <c r="F26" i="6" s="1"/>
  <c r="E47" i="6"/>
  <c r="D46" i="6"/>
  <c r="F46" i="6" s="1"/>
  <c r="E67" i="6"/>
  <c r="D66" i="6"/>
  <c r="F66" i="6" s="1"/>
  <c r="E87" i="6"/>
  <c r="D86" i="6"/>
  <c r="F86" i="6" s="1"/>
  <c r="E17" i="6"/>
  <c r="D16" i="6"/>
  <c r="F16" i="6" s="1"/>
  <c r="E97" i="6"/>
  <c r="D96" i="6"/>
  <c r="F96" i="6" s="1"/>
  <c r="E98" i="6" l="1"/>
  <c r="D97" i="6"/>
  <c r="E88" i="6"/>
  <c r="D87" i="6"/>
  <c r="E48" i="6"/>
  <c r="D47" i="6"/>
  <c r="E78" i="6"/>
  <c r="D77" i="6"/>
  <c r="E38" i="6"/>
  <c r="D37" i="6"/>
  <c r="F87" i="6"/>
  <c r="F67" i="6"/>
  <c r="F47" i="6"/>
  <c r="F37" i="6"/>
  <c r="F27" i="6"/>
  <c r="F17" i="6"/>
  <c r="E8" i="6"/>
  <c r="F97" i="6"/>
  <c r="F77" i="6"/>
  <c r="F57" i="6"/>
  <c r="D7" i="6"/>
  <c r="F7" i="6"/>
  <c r="E18" i="6"/>
  <c r="D17" i="6"/>
  <c r="E68" i="6"/>
  <c r="D67" i="6"/>
  <c r="E28" i="6"/>
  <c r="D27" i="6"/>
  <c r="E58" i="6"/>
  <c r="D57" i="6"/>
  <c r="E29" i="6" l="1"/>
  <c r="D28" i="6"/>
  <c r="E19" i="6"/>
  <c r="D18" i="6"/>
  <c r="E79" i="6"/>
  <c r="D78" i="6"/>
  <c r="E89" i="6"/>
  <c r="D88" i="6"/>
  <c r="E59" i="6"/>
  <c r="D58" i="6"/>
  <c r="E69" i="6"/>
  <c r="D68" i="6"/>
  <c r="F98" i="6"/>
  <c r="F78" i="6"/>
  <c r="F58" i="6"/>
  <c r="F38" i="6"/>
  <c r="F28" i="6"/>
  <c r="F18" i="6"/>
  <c r="F88" i="6"/>
  <c r="F68" i="6"/>
  <c r="F48" i="6"/>
  <c r="E9" i="6"/>
  <c r="D8" i="6"/>
  <c r="F8" i="6"/>
  <c r="E39" i="6"/>
  <c r="D38" i="6"/>
  <c r="E49" i="6"/>
  <c r="D48" i="6"/>
  <c r="E99" i="6"/>
  <c r="D98" i="6"/>
  <c r="E60" i="6" l="1"/>
  <c r="D59" i="6"/>
  <c r="E80" i="6"/>
  <c r="D79" i="6"/>
  <c r="E100" i="6"/>
  <c r="D99" i="6"/>
  <c r="E90" i="6"/>
  <c r="D89" i="6"/>
  <c r="E50" i="6"/>
  <c r="D49" i="6"/>
  <c r="E70" i="6"/>
  <c r="D69" i="6"/>
  <c r="E20" i="6"/>
  <c r="D19" i="6"/>
  <c r="F99" i="6"/>
  <c r="F79" i="6"/>
  <c r="F59" i="6"/>
  <c r="F39" i="6"/>
  <c r="F29" i="6"/>
  <c r="F19" i="6"/>
  <c r="E10" i="6"/>
  <c r="F89" i="6"/>
  <c r="F69" i="6"/>
  <c r="F49" i="6"/>
  <c r="D9" i="6"/>
  <c r="F9" i="6"/>
  <c r="E40" i="6"/>
  <c r="D39" i="6"/>
  <c r="E30" i="6"/>
  <c r="D29" i="6"/>
  <c r="E31" i="6" l="1"/>
  <c r="D30" i="6"/>
  <c r="F90" i="6"/>
  <c r="F70" i="6"/>
  <c r="F50" i="6"/>
  <c r="F40" i="6"/>
  <c r="F30" i="6"/>
  <c r="F20" i="6"/>
  <c r="F100" i="6"/>
  <c r="F80" i="6"/>
  <c r="F60" i="6"/>
  <c r="E11" i="6"/>
  <c r="D10" i="6"/>
  <c r="F10" i="6"/>
  <c r="E71" i="6"/>
  <c r="D70" i="6"/>
  <c r="E91" i="6"/>
  <c r="D90" i="6"/>
  <c r="E81" i="6"/>
  <c r="D80" i="6"/>
  <c r="E41" i="6"/>
  <c r="D40" i="6"/>
  <c r="E21" i="6"/>
  <c r="D20" i="6"/>
  <c r="E51" i="6"/>
  <c r="D50" i="6"/>
  <c r="E101" i="6"/>
  <c r="D100" i="6"/>
  <c r="E61" i="6"/>
  <c r="D60" i="6"/>
  <c r="E62" i="6" l="1"/>
  <c r="D61" i="6"/>
  <c r="E52" i="6"/>
  <c r="D51" i="6"/>
  <c r="E42" i="6"/>
  <c r="D41" i="6"/>
  <c r="E92" i="6"/>
  <c r="D91" i="6"/>
  <c r="E32" i="6"/>
  <c r="D31" i="6"/>
  <c r="F91" i="6"/>
  <c r="F71" i="6"/>
  <c r="F51" i="6"/>
  <c r="F41" i="6"/>
  <c r="F31" i="6"/>
  <c r="F21" i="6"/>
  <c r="E12" i="6"/>
  <c r="F101" i="6"/>
  <c r="F81" i="6"/>
  <c r="F61" i="6"/>
  <c r="D11" i="6"/>
  <c r="F11" i="6"/>
  <c r="E102" i="6"/>
  <c r="D101" i="6"/>
  <c r="E22" i="6"/>
  <c r="D21" i="6"/>
  <c r="E82" i="6"/>
  <c r="D81" i="6"/>
  <c r="E72" i="6"/>
  <c r="D71" i="6"/>
  <c r="E73" i="6" l="1"/>
  <c r="D72" i="6"/>
  <c r="E83" i="6"/>
  <c r="D82" i="6"/>
  <c r="E93" i="6"/>
  <c r="D92" i="6"/>
  <c r="E53" i="6"/>
  <c r="D52" i="6"/>
  <c r="E103" i="6"/>
  <c r="D102" i="6"/>
  <c r="E23" i="6"/>
  <c r="D22" i="6"/>
  <c r="F102" i="6"/>
  <c r="F82" i="6"/>
  <c r="F62" i="6"/>
  <c r="F42" i="6"/>
  <c r="F32" i="6"/>
  <c r="F22" i="6"/>
  <c r="F92" i="6"/>
  <c r="F72" i="6"/>
  <c r="F52" i="6"/>
  <c r="E13" i="6"/>
  <c r="D12" i="6"/>
  <c r="F12" i="6"/>
  <c r="E33" i="6"/>
  <c r="D32" i="6"/>
  <c r="E43" i="6"/>
  <c r="D42" i="6"/>
  <c r="E63" i="6"/>
  <c r="D62" i="6"/>
  <c r="E34" i="6" l="1"/>
  <c r="D33" i="6"/>
  <c r="E104" i="6"/>
  <c r="D103" i="6"/>
  <c r="E94" i="6"/>
  <c r="D93" i="6"/>
  <c r="E74" i="6"/>
  <c r="D73" i="6"/>
  <c r="E64" i="6"/>
  <c r="D63" i="6"/>
  <c r="E44" i="6"/>
  <c r="D43" i="6"/>
  <c r="E24" i="6"/>
  <c r="D23" i="6"/>
  <c r="E54" i="6"/>
  <c r="D53" i="6"/>
  <c r="E84" i="6"/>
  <c r="D83" i="6"/>
  <c r="F103" i="6"/>
  <c r="F83" i="6"/>
  <c r="F63" i="6"/>
  <c r="F43" i="6"/>
  <c r="F33" i="6"/>
  <c r="F23" i="6"/>
  <c r="E14" i="6"/>
  <c r="F93" i="6"/>
  <c r="F73" i="6"/>
  <c r="F53" i="6"/>
  <c r="D13" i="6"/>
  <c r="F13" i="6"/>
  <c r="F94" i="6" l="1"/>
  <c r="F74" i="6"/>
  <c r="F54" i="6"/>
  <c r="F34" i="6"/>
  <c r="F24" i="6"/>
  <c r="F14" i="6"/>
  <c r="F104" i="6"/>
  <c r="F84" i="6"/>
  <c r="F64" i="6"/>
  <c r="F44" i="6"/>
  <c r="E15" i="6"/>
  <c r="D14" i="6"/>
  <c r="E55" i="6"/>
  <c r="D55" i="6" s="1"/>
  <c r="D54" i="6"/>
  <c r="E45" i="6"/>
  <c r="D45" i="6" s="1"/>
  <c r="D44" i="6"/>
  <c r="E75" i="6"/>
  <c r="D75" i="6" s="1"/>
  <c r="D74" i="6"/>
  <c r="E105" i="6"/>
  <c r="D105" i="6" s="1"/>
  <c r="D104" i="6"/>
  <c r="E85" i="6"/>
  <c r="D85" i="6" s="1"/>
  <c r="D84" i="6"/>
  <c r="E25" i="6"/>
  <c r="D25" i="6" s="1"/>
  <c r="D24" i="6"/>
  <c r="E65" i="6"/>
  <c r="D65" i="6" s="1"/>
  <c r="D64" i="6"/>
  <c r="E95" i="6"/>
  <c r="D95" i="6" s="1"/>
  <c r="D94" i="6"/>
  <c r="E35" i="6"/>
  <c r="D35" i="6" s="1"/>
  <c r="D34" i="6"/>
  <c r="F95" i="6" l="1"/>
  <c r="F75" i="6"/>
  <c r="F55" i="6"/>
  <c r="F35" i="6"/>
  <c r="F25" i="6"/>
  <c r="F15" i="6"/>
  <c r="F105" i="6"/>
  <c r="F85" i="6"/>
  <c r="F65" i="6"/>
  <c r="F45" i="6"/>
  <c r="D15" i="6"/>
</calcChain>
</file>

<file path=xl/sharedStrings.xml><?xml version="1.0" encoding="utf-8"?>
<sst xmlns="http://schemas.openxmlformats.org/spreadsheetml/2006/main" count="206" uniqueCount="101">
  <si>
    <t>T</t>
  </si>
  <si>
    <r>
      <t>c</t>
    </r>
    <r>
      <rPr>
        <vertAlign val="subscript"/>
        <sz val="10"/>
        <rFont val="Arial CE"/>
        <family val="2"/>
        <charset val="238"/>
      </rPr>
      <t>p</t>
    </r>
  </si>
  <si>
    <t>r</t>
  </si>
  <si>
    <t>K</t>
  </si>
  <si>
    <t>kJ/(kg·K)</t>
  </si>
  <si>
    <r>
      <t>kg/m</t>
    </r>
    <r>
      <rPr>
        <vertAlign val="superscript"/>
        <sz val="10"/>
        <rFont val="Arial CE"/>
        <family val="2"/>
        <charset val="238"/>
      </rPr>
      <t>3</t>
    </r>
  </si>
  <si>
    <t>η</t>
  </si>
  <si>
    <t>[%]</t>
  </si>
  <si>
    <t>PANEL-1</t>
  </si>
  <si>
    <t>I</t>
  </si>
  <si>
    <t>[W]</t>
  </si>
  <si>
    <t>[A]</t>
  </si>
  <si>
    <t>[V]</t>
  </si>
  <si>
    <t>max</t>
  </si>
  <si>
    <t>R =</t>
  </si>
  <si>
    <t>P</t>
  </si>
  <si>
    <t>W</t>
  </si>
  <si>
    <t>A</t>
  </si>
  <si>
    <t>V</t>
  </si>
  <si>
    <t>mA/˚C</t>
  </si>
  <si>
    <t>778×659×35</t>
  </si>
  <si>
    <t>mm</t>
  </si>
  <si>
    <t>kg</t>
  </si>
  <si>
    <t>A-66P</t>
  </si>
  <si>
    <t>SUN-2</t>
  </si>
  <si>
    <t>E</t>
  </si>
  <si>
    <t xml:space="preserve"> R</t>
  </si>
  <si>
    <t>mV/˚C</t>
  </si>
  <si>
    <t>PANEL-1 (SUN-1 + SUN-2)</t>
  </si>
  <si>
    <r>
      <t>m</t>
    </r>
    <r>
      <rPr>
        <vertAlign val="superscript"/>
        <sz val="11"/>
        <color theme="1"/>
        <rFont val="Arial"/>
        <family val="2"/>
        <charset val="238"/>
      </rPr>
      <t>2</t>
    </r>
  </si>
  <si>
    <t>T [°C]</t>
  </si>
  <si>
    <r>
      <t>[W/m</t>
    </r>
    <r>
      <rPr>
        <b/>
        <i/>
        <vertAlign val="superscript"/>
        <sz val="11"/>
        <color indexed="8"/>
        <rFont val="Arial"/>
        <family val="2"/>
        <charset val="238"/>
      </rPr>
      <t>2</t>
    </r>
    <r>
      <rPr>
        <b/>
        <i/>
        <sz val="11"/>
        <color indexed="8"/>
        <rFont val="Arial"/>
        <family val="2"/>
        <charset val="238"/>
      </rPr>
      <t>]</t>
    </r>
  </si>
  <si>
    <r>
      <t>[W</t>
    </r>
    <r>
      <rPr>
        <b/>
        <i/>
        <sz val="11"/>
        <color indexed="8"/>
        <rFont val="Arial"/>
        <family val="2"/>
        <charset val="238"/>
      </rPr>
      <t>]</t>
    </r>
  </si>
  <si>
    <r>
      <t>V</t>
    </r>
    <r>
      <rPr>
        <i/>
        <vertAlign val="subscript"/>
        <sz val="11"/>
        <color indexed="8"/>
        <rFont val="Arial"/>
        <family val="2"/>
        <charset val="238"/>
      </rPr>
      <t xml:space="preserve">oc </t>
    </r>
    <r>
      <rPr>
        <i/>
        <sz val="11"/>
        <color indexed="8"/>
        <rFont val="Arial"/>
        <family val="2"/>
        <charset val="238"/>
      </rPr>
      <t>[V]</t>
    </r>
  </si>
  <si>
    <r>
      <t>I</t>
    </r>
    <r>
      <rPr>
        <i/>
        <vertAlign val="subscript"/>
        <sz val="11"/>
        <color indexed="8"/>
        <rFont val="Arial"/>
        <family val="2"/>
        <charset val="238"/>
      </rPr>
      <t xml:space="preserve">sc </t>
    </r>
    <r>
      <rPr>
        <i/>
        <sz val="11"/>
        <color indexed="8"/>
        <rFont val="Arial"/>
        <family val="2"/>
        <charset val="238"/>
      </rPr>
      <t>[A]</t>
    </r>
  </si>
  <si>
    <r>
      <t>[W/m</t>
    </r>
    <r>
      <rPr>
        <i/>
        <vertAlign val="superscript"/>
        <sz val="11"/>
        <color indexed="8"/>
        <rFont val="Arial"/>
        <family val="2"/>
        <charset val="238"/>
      </rPr>
      <t>2</t>
    </r>
    <r>
      <rPr>
        <i/>
        <sz val="11"/>
        <color indexed="8"/>
        <rFont val="Arial"/>
        <family val="2"/>
        <charset val="238"/>
      </rPr>
      <t>]</t>
    </r>
  </si>
  <si>
    <t>PROJECT TITLE</t>
  </si>
  <si>
    <t>OBJECT</t>
  </si>
  <si>
    <t>NAME AND SURNAME</t>
  </si>
  <si>
    <t>DATE</t>
  </si>
  <si>
    <t>This tool was prepared by Project "Virtual and Intensive Course Developing Practical Skills of Future Engineers" (VIPSKILLS) Nr.2016-1-PL01-KA203-026152.</t>
  </si>
  <si>
    <t>AUTHORS</t>
  </si>
  <si>
    <t>This project has been funded with support from the European Commission. This publication [communication] reflects the views only of the author, and the Commission cannot be held responsible for any use which may be made of the information contained therein.</t>
  </si>
  <si>
    <t>EN</t>
  </si>
  <si>
    <t>Ten projekt został zrealizowany przy wsparciu finansowym Komisji Europejskiej. Projekt lub publikacja odzwierciedlają jedynie stanowisko ich autora i Komisja Europejska nie ponosi odpowiedzialności za umieszczoną w nich zawartość merytoryczną.</t>
  </si>
  <si>
    <t>PL</t>
  </si>
  <si>
    <t>El presente proyecto ha sido financiado con el apoyo de la Comisión Europea. Esta publicación (comunicación) es responsabilidad exclusiva de su autor. La Comisión no es responsable del uso que pueda hacerse de la información aquí difundida</t>
  </si>
  <si>
    <t>ES</t>
  </si>
  <si>
    <t>Šis projektas finansuojamas remiant Europos Komisijai. Šis leidinys [pranešimas] atspindi tik autoriaus požiūrį, todėl Komisija negali būti laikoma atsakinga už bet kokį jame pateikiamos informacijos naudojimą.</t>
  </si>
  <si>
    <t>LT</t>
  </si>
  <si>
    <t>Created in 2018</t>
  </si>
  <si>
    <t>Anna Werner-Juszczuk, Politechnika Białostocka</t>
  </si>
  <si>
    <t>PARAMETRY PANELI FOTOWOLTAICZNYCH - CZĘŚĆ 1</t>
  </si>
  <si>
    <t>PARAMETRY PANELI FOTOWOLTAICZNYCH - CZĘŚĆ 2</t>
  </si>
  <si>
    <t>PARAMETRY PANELI FOTOWOLTAICZNYCH - CZĘŚĆ 3</t>
  </si>
  <si>
    <t>1. CHARAKTERYSTYKA PANELU FOTOWOLTAICZNEGO</t>
  </si>
  <si>
    <t>Typ</t>
  </si>
  <si>
    <r>
      <t>Electrical parameters (0,8 kW/m</t>
    </r>
    <r>
      <rPr>
        <vertAlign val="superscript"/>
        <sz val="11"/>
        <color theme="1"/>
        <rFont val="Arial"/>
        <family val="2"/>
        <charset val="238"/>
      </rPr>
      <t>2</t>
    </r>
    <r>
      <rPr>
        <sz val="11"/>
        <color theme="1"/>
        <rFont val="Arial"/>
        <family val="2"/>
        <charset val="238"/>
      </rPr>
      <t>, ambient temperature 20°C, wind velocity 1 m/s)</t>
    </r>
  </si>
  <si>
    <t>Moc (W ± 8%)</t>
  </si>
  <si>
    <t>Liczba ogniw w panelu</t>
  </si>
  <si>
    <r>
      <t>Natężenie prądu przy mocy maksymalnej (I</t>
    </r>
    <r>
      <rPr>
        <vertAlign val="subscript"/>
        <sz val="11"/>
        <color theme="1"/>
        <rFont val="Arial"/>
        <family val="2"/>
        <charset val="238"/>
      </rPr>
      <t>mp</t>
    </r>
    <r>
      <rPr>
        <sz val="11"/>
        <color theme="1"/>
        <rFont val="Arial"/>
        <family val="2"/>
        <charset val="238"/>
      </rPr>
      <t>)</t>
    </r>
  </si>
  <si>
    <r>
      <t>Napięcie przy mocy maksymalnej  (V</t>
    </r>
    <r>
      <rPr>
        <vertAlign val="subscript"/>
        <sz val="11"/>
        <color theme="1"/>
        <rFont val="Arial"/>
        <family val="2"/>
        <charset val="238"/>
      </rPr>
      <t>mp</t>
    </r>
    <r>
      <rPr>
        <sz val="11"/>
        <color theme="1"/>
        <rFont val="Arial"/>
        <family val="2"/>
        <charset val="238"/>
      </rPr>
      <t>)</t>
    </r>
  </si>
  <si>
    <r>
      <t>Napięcie obwodu otwartego (V</t>
    </r>
    <r>
      <rPr>
        <vertAlign val="subscript"/>
        <sz val="11"/>
        <color theme="1"/>
        <rFont val="Arial"/>
        <family val="2"/>
        <charset val="238"/>
      </rPr>
      <t>oc</t>
    </r>
    <r>
      <rPr>
        <sz val="11"/>
        <color theme="1"/>
        <rFont val="Arial"/>
        <family val="2"/>
        <charset val="238"/>
      </rPr>
      <t>)</t>
    </r>
  </si>
  <si>
    <r>
      <t>Prąd zwarcia (I</t>
    </r>
    <r>
      <rPr>
        <vertAlign val="subscript"/>
        <sz val="11"/>
        <color theme="1"/>
        <rFont val="Arial"/>
        <family val="2"/>
        <charset val="238"/>
      </rPr>
      <t>sc</t>
    </r>
    <r>
      <rPr>
        <sz val="11"/>
        <color theme="1"/>
        <rFont val="Arial"/>
        <family val="2"/>
        <charset val="238"/>
      </rPr>
      <t>)</t>
    </r>
  </si>
  <si>
    <r>
      <t>Współczynnik strat temperaturowych I</t>
    </r>
    <r>
      <rPr>
        <vertAlign val="subscript"/>
        <sz val="11"/>
        <color theme="1"/>
        <rFont val="Arial"/>
        <family val="2"/>
        <charset val="238"/>
      </rPr>
      <t xml:space="preserve">sc </t>
    </r>
    <r>
      <rPr>
        <sz val="11"/>
        <color theme="1"/>
        <rFont val="Arial"/>
        <family val="2"/>
        <charset val="238"/>
      </rPr>
      <t>(α)</t>
    </r>
  </si>
  <si>
    <r>
      <t>Współczynnik strat temperaturowych of V</t>
    </r>
    <r>
      <rPr>
        <vertAlign val="subscript"/>
        <sz val="11"/>
        <color theme="1"/>
        <rFont val="Arial"/>
        <family val="2"/>
        <charset val="238"/>
      </rPr>
      <t>oc</t>
    </r>
    <r>
      <rPr>
        <sz val="11"/>
        <color theme="1"/>
        <rFont val="Arial"/>
        <family val="2"/>
        <charset val="238"/>
      </rPr>
      <t xml:space="preserve"> (β)</t>
    </r>
  </si>
  <si>
    <t>Maksymalne napięcie</t>
  </si>
  <si>
    <t>Parametry fizyczne</t>
  </si>
  <si>
    <t>Wymiary (wys. × szer. × grubość)</t>
  </si>
  <si>
    <t>Powierzchnia</t>
  </si>
  <si>
    <t>Masa</t>
  </si>
  <si>
    <t>2. ZALEŻNOŚĆ POMIĘDZY PROMIENIOWANIEM SŁONECZNYM A MOCĄ PANELI FOTOWOLTAICZNYCH</t>
  </si>
  <si>
    <t>Wzory</t>
  </si>
  <si>
    <t>Opór odbiornika</t>
  </si>
  <si>
    <t>3. WNIOSKI</t>
  </si>
  <si>
    <t xml:space="preserve">3.1.Opisać zależność pomiędzy mocą generowaną przez panele fotowoltaiczne a promieniowaniem słonecznym </t>
  </si>
  <si>
    <t xml:space="preserve">3.2.Opisać zależność pomiędzy napięciem i natężeniem prądu a promieniowaniem słonecznym </t>
  </si>
  <si>
    <t>2. WYZNACZANIE CHARAKTERYSTYK I-V I P-V, WSPÓŁCZYNNIKA WYPEŁNIENIA FF, MOCY I SPRAWNOŚCI</t>
  </si>
  <si>
    <r>
      <t>T</t>
    </r>
    <r>
      <rPr>
        <i/>
        <vertAlign val="subscript"/>
        <sz val="11"/>
        <color theme="1"/>
        <rFont val="Arial"/>
        <family val="2"/>
        <charset val="238"/>
      </rPr>
      <t>otoczenia</t>
    </r>
    <r>
      <rPr>
        <i/>
        <sz val="11"/>
        <color theme="1"/>
        <rFont val="Arial"/>
        <family val="2"/>
        <charset val="238"/>
      </rPr>
      <t>[°C]</t>
    </r>
  </si>
  <si>
    <t>Rys. Charakterystyki I-V dla panelu na stanowisku badawczym</t>
  </si>
  <si>
    <t>3.1. Wybierz maksymalną wartość generowanej mocy otrzymaną w trakcie wykonywania ćwiczenia</t>
  </si>
  <si>
    <t>3.2. Oblicz maksymalną nominalną moc generowaną przez panele fotowoltaiczne dla wartości Imp and Vmp (wzór 2)</t>
  </si>
  <si>
    <t xml:space="preserve">3.3. Wybierz maksymalną sprawność paneli fotowoltaicznych otrzymanych w trakcie wykonywania ćwiczenia </t>
  </si>
  <si>
    <r>
      <t>3.4. Oblicz maksymalną nominalną sprawność paneli fotowoltaicznych (wzór 4) E = 800 W/m</t>
    </r>
    <r>
      <rPr>
        <vertAlign val="superscript"/>
        <sz val="12"/>
        <color theme="1"/>
        <rFont val="Arial"/>
        <family val="2"/>
        <charset val="238"/>
      </rPr>
      <t>2</t>
    </r>
  </si>
  <si>
    <t>3.5. Oblicz współczynnik wypełnienia FF dla maksymalnej mocy otrzymanej w trakcie wykonywania ćwiczenia, wykorzystując wartości Isc i Voc otrzymane w ćwiczeniu (wzór 5)</t>
  </si>
  <si>
    <t>3.6. Oblicz współczynnik wypełnienia FF dla maksymalnej nominalnej mocy ogniwa (wzór 6)</t>
  </si>
  <si>
    <t>4. WNIOSKI</t>
  </si>
  <si>
    <t>4.1. Porównaj wyznaczoną doświadczalnie krzywą I-V dla Panelu 1 z krzywą I-V podaną przez producenta (kształt, wartości Isc i Voc)</t>
  </si>
  <si>
    <t xml:space="preserve">4.2. Podaj przyczynę różnic pomiędzy tymi krzywymi </t>
  </si>
  <si>
    <t>4.3. Porównaj sprawność panelu wyznaczoną w doświadczeniu ze sprawnością nominalną</t>
  </si>
  <si>
    <t>4.4. Porównaj obliczony współczynnik wypełnienia FF z wartością nominalną</t>
  </si>
  <si>
    <t>4.5. Podaj przyczynę różnic</t>
  </si>
  <si>
    <t xml:space="preserve"> 2. PANELE POŁĄCZONE SZEREGOWO I RÓWNOLEGLE</t>
  </si>
  <si>
    <t>Szeregowo (SUN-1 + SUN-2)</t>
  </si>
  <si>
    <t>Równolegle (SUN-1 + SUN-2)</t>
  </si>
  <si>
    <r>
      <t>T</t>
    </r>
    <r>
      <rPr>
        <i/>
        <vertAlign val="subscript"/>
        <sz val="11"/>
        <color theme="1"/>
        <rFont val="Arial"/>
        <family val="2"/>
        <charset val="238"/>
      </rPr>
      <t>panelu</t>
    </r>
    <r>
      <rPr>
        <i/>
        <sz val="11"/>
        <color theme="1"/>
        <rFont val="Arial"/>
        <family val="2"/>
        <charset val="238"/>
      </rPr>
      <t xml:space="preserve"> [°C]</t>
    </r>
  </si>
  <si>
    <t>3. ZADANIA</t>
  </si>
  <si>
    <t>3.1.Opisz różnice pomiędzy krzywymi I-V dla pojedynczego panelu oraz dla paneli połączonych szeregowo i równolegle (wartości Isc i Voc, maksymalna generowana moc)</t>
  </si>
  <si>
    <t xml:space="preserve">3.2. Opisz jak zmienia się natężenie i napięcie prądu,gdy panele połączy się szeregowo lub równolegle </t>
  </si>
  <si>
    <t>Panel 1 (SUN-1 + SUN-2)</t>
  </si>
  <si>
    <t>Źródło: materiały firmy Edibon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</si>
</sst>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_ ;[Red]\-0.0000\ "/>
    <numFmt numFmtId="166" formatCode="#,##0.0"/>
    <numFmt numFmtId="167" formatCode="0.00_ ;[Red]\-0.00\ "/>
    <numFmt numFmtId="168" formatCode="0.0_ ;[Red]\-0.0\ "/>
    <numFmt numFmtId="169" formatCode="0.000"/>
  </numFmts>
  <fonts count="27" x14ac:knownFonts="1">
    <font>
      <sz val="11"/>
      <color theme="1"/>
      <name val="Calibri"/>
      <family val="2"/>
      <charset val="238"/>
      <scheme val="minor"/>
    </font>
    <font>
      <sz val="10"/>
      <name val="Arial CE"/>
      <charset val="238"/>
    </font>
    <font>
      <vertAlign val="subscript"/>
      <sz val="10"/>
      <name val="Arial CE"/>
      <family val="2"/>
      <charset val="238"/>
    </font>
    <font>
      <sz val="10"/>
      <name val="Symbol"/>
      <family val="1"/>
      <charset val="2"/>
    </font>
    <font>
      <vertAlign val="superscript"/>
      <sz val="10"/>
      <name val="Arial CE"/>
      <family val="2"/>
      <charset val="238"/>
    </font>
    <font>
      <sz val="11"/>
      <color theme="1"/>
      <name val="Arial"/>
      <family val="2"/>
      <charset val="238"/>
    </font>
    <font>
      <b/>
      <sz val="12"/>
      <color theme="1"/>
      <name val="Arial"/>
      <family val="2"/>
      <charset val="238"/>
    </font>
    <font>
      <sz val="12"/>
      <color theme="1"/>
      <name val="Arial"/>
      <family val="2"/>
      <charset val="238"/>
    </font>
    <font>
      <b/>
      <sz val="16"/>
      <color theme="1"/>
      <name val="Arial"/>
      <family val="2"/>
      <charset val="238"/>
    </font>
    <font>
      <b/>
      <sz val="11"/>
      <color theme="1"/>
      <name val="Arial"/>
      <family val="2"/>
      <charset val="238"/>
    </font>
    <font>
      <vertAlign val="subscript"/>
      <sz val="11"/>
      <color theme="1"/>
      <name val="Arial"/>
      <family val="2"/>
      <charset val="238"/>
    </font>
    <font>
      <vertAlign val="superscript"/>
      <sz val="11"/>
      <color theme="1"/>
      <name val="Arial"/>
      <family val="2"/>
      <charset val="238"/>
    </font>
    <font>
      <i/>
      <sz val="11"/>
      <color theme="1"/>
      <name val="Arial"/>
      <family val="2"/>
      <charset val="238"/>
    </font>
    <font>
      <b/>
      <sz val="14"/>
      <color theme="1"/>
      <name val="Arial"/>
      <family val="2"/>
      <charset val="238"/>
    </font>
    <font>
      <vertAlign val="superscript"/>
      <sz val="12"/>
      <color theme="1"/>
      <name val="Arial"/>
      <family val="2"/>
      <charset val="238"/>
    </font>
    <font>
      <b/>
      <sz val="13"/>
      <color theme="1"/>
      <name val="Arial"/>
      <family val="2"/>
      <charset val="238"/>
    </font>
    <font>
      <b/>
      <i/>
      <sz val="11"/>
      <color theme="1"/>
      <name val="Arial"/>
      <family val="2"/>
      <charset val="238"/>
    </font>
    <font>
      <b/>
      <i/>
      <vertAlign val="superscript"/>
      <sz val="11"/>
      <color indexed="8"/>
      <name val="Arial"/>
      <family val="2"/>
      <charset val="238"/>
    </font>
    <font>
      <b/>
      <i/>
      <sz val="11"/>
      <color indexed="8"/>
      <name val="Arial"/>
      <family val="2"/>
      <charset val="238"/>
    </font>
    <font>
      <i/>
      <vertAlign val="subscript"/>
      <sz val="11"/>
      <color indexed="8"/>
      <name val="Arial"/>
      <family val="2"/>
      <charset val="238"/>
    </font>
    <font>
      <i/>
      <sz val="11"/>
      <color indexed="8"/>
      <name val="Arial"/>
      <family val="2"/>
      <charset val="238"/>
    </font>
    <font>
      <i/>
      <vertAlign val="subscript"/>
      <sz val="11"/>
      <color theme="1"/>
      <name val="Arial"/>
      <family val="2"/>
      <charset val="238"/>
    </font>
    <font>
      <i/>
      <vertAlign val="superscript"/>
      <sz val="11"/>
      <color indexed="8"/>
      <name val="Arial"/>
      <family val="2"/>
      <charset val="238"/>
    </font>
    <font>
      <b/>
      <i/>
      <sz val="10"/>
      <color theme="1"/>
      <name val="Arial"/>
      <family val="2"/>
      <charset val="238"/>
    </font>
    <font>
      <b/>
      <sz val="11.5"/>
      <color theme="1"/>
      <name val="Arial"/>
      <family val="2"/>
      <charset val="238"/>
    </font>
    <font>
      <sz val="10"/>
      <color theme="1"/>
      <name val="Arial"/>
      <family val="2"/>
      <charset val="238"/>
    </font>
    <font>
      <i/>
      <sz val="9"/>
      <color theme="1"/>
      <name val="Arial"/>
      <family val="2"/>
      <charset val="23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B4B"/>
        <bgColor indexed="64"/>
      </patternFill>
    </fill>
    <fill>
      <patternFill patternType="solid">
        <fgColor rgb="FFFFFF99"/>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rgb="FFFF0000"/>
      </left>
      <right style="medium">
        <color rgb="FFFF0000"/>
      </right>
      <top style="medium">
        <color rgb="FFFF0000"/>
      </top>
      <bottom style="thin">
        <color theme="0" tint="-0.249977111117893"/>
      </bottom>
      <diagonal/>
    </border>
    <border>
      <left style="medium">
        <color rgb="FFFF0000"/>
      </left>
      <right style="medium">
        <color rgb="FFFF0000"/>
      </right>
      <top style="thin">
        <color theme="0" tint="-0.249977111117893"/>
      </top>
      <bottom style="thin">
        <color theme="0" tint="-0.249977111117893"/>
      </bottom>
      <diagonal/>
    </border>
    <border>
      <left style="medium">
        <color rgb="FFFF0000"/>
      </left>
      <right style="medium">
        <color rgb="FFFF0000"/>
      </right>
      <top style="thin">
        <color theme="0" tint="-0.249977111117893"/>
      </top>
      <bottom style="medium">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top style="thin">
        <color indexed="64"/>
      </top>
      <bottom/>
      <diagonal/>
    </border>
    <border>
      <left/>
      <right style="thin">
        <color indexed="64"/>
      </right>
      <top/>
      <bottom/>
      <diagonal/>
    </border>
  </borders>
  <cellStyleXfs count="2">
    <xf numFmtId="0" fontId="0" fillId="0" borderId="0"/>
    <xf numFmtId="0" fontId="1" fillId="0" borderId="0"/>
  </cellStyleXfs>
  <cellXfs count="207">
    <xf numFmtId="0" fontId="0" fillId="0" borderId="0" xfId="0"/>
    <xf numFmtId="0" fontId="1" fillId="0" borderId="0" xfId="1" applyAlignment="1">
      <alignment horizontal="center"/>
    </xf>
    <xf numFmtId="165" fontId="1" fillId="0" borderId="0" xfId="1" applyNumberFormat="1" applyAlignment="1">
      <alignment horizontal="center"/>
    </xf>
    <xf numFmtId="166" fontId="3" fillId="0" borderId="0" xfId="1" applyNumberFormat="1" applyFont="1" applyAlignment="1">
      <alignment horizontal="center" vertical="center"/>
    </xf>
    <xf numFmtId="166" fontId="1" fillId="0" borderId="0" xfId="1" applyNumberFormat="1" applyAlignment="1">
      <alignment horizontal="center" vertical="center"/>
    </xf>
    <xf numFmtId="165" fontId="1" fillId="2" borderId="0" xfId="1" applyNumberFormat="1" applyFill="1"/>
    <xf numFmtId="165" fontId="1" fillId="0" borderId="0" xfId="1" applyNumberFormat="1"/>
    <xf numFmtId="167" fontId="1" fillId="0" borderId="0" xfId="1" applyNumberFormat="1" applyAlignment="1">
      <alignment vertical="center"/>
    </xf>
    <xf numFmtId="167" fontId="1" fillId="0" borderId="0" xfId="1" applyNumberFormat="1" applyAlignment="1"/>
    <xf numFmtId="168" fontId="1" fillId="0" borderId="0" xfId="1" applyNumberFormat="1" applyAlignment="1"/>
    <xf numFmtId="165" fontId="0" fillId="0" borderId="0" xfId="0" applyNumberFormat="1"/>
    <xf numFmtId="0" fontId="5" fillId="0" borderId="0" xfId="0" applyFont="1"/>
    <xf numFmtId="0" fontId="5" fillId="0" borderId="0" xfId="0" applyFont="1" applyFill="1" applyBorder="1"/>
    <xf numFmtId="0" fontId="6" fillId="0" borderId="0" xfId="0" applyFont="1" applyFill="1" applyBorder="1" applyAlignment="1">
      <alignment vertical="center"/>
    </xf>
    <xf numFmtId="0" fontId="5" fillId="0" borderId="0" xfId="0" applyFont="1" applyAlignment="1">
      <alignment horizontal="left"/>
    </xf>
    <xf numFmtId="0" fontId="5" fillId="0" borderId="0" xfId="0" applyFont="1" applyAlignment="1">
      <alignment vertical="center"/>
    </xf>
    <xf numFmtId="0" fontId="5" fillId="0" borderId="0" xfId="0" applyFont="1" applyBorder="1"/>
    <xf numFmtId="0" fontId="5" fillId="3" borderId="0" xfId="0" applyFont="1" applyFill="1"/>
    <xf numFmtId="0" fontId="5" fillId="0" borderId="0" xfId="0" applyFont="1" applyFill="1"/>
    <xf numFmtId="0" fontId="5" fillId="0" borderId="0" xfId="0" applyFont="1" applyFill="1" applyBorder="1" applyAlignment="1">
      <alignment horizontal="center" vertical="center" wrapText="1"/>
    </xf>
    <xf numFmtId="0" fontId="9" fillId="0" borderId="0" xfId="0" applyFont="1" applyFill="1" applyBorder="1" applyAlignment="1">
      <alignment horizontal="center"/>
    </xf>
    <xf numFmtId="0" fontId="5" fillId="4" borderId="0" xfId="0" applyFont="1" applyFill="1" applyBorder="1"/>
    <xf numFmtId="0" fontId="7" fillId="4" borderId="0" xfId="0" applyFont="1" applyFill="1" applyBorder="1" applyAlignment="1">
      <alignment horizontal="center" vertical="center"/>
    </xf>
    <xf numFmtId="0" fontId="8" fillId="4" borderId="0" xfId="0" applyFont="1" applyFill="1" applyBorder="1" applyAlignment="1">
      <alignment horizontal="center" vertical="center"/>
    </xf>
    <xf numFmtId="0" fontId="7" fillId="4" borderId="18" xfId="0" applyFont="1" applyFill="1" applyBorder="1" applyAlignment="1">
      <alignment horizontal="center" vertical="center"/>
    </xf>
    <xf numFmtId="0" fontId="5" fillId="4" borderId="18" xfId="0" applyFont="1" applyFill="1" applyBorder="1" applyAlignment="1">
      <alignment horizontal="center" vertical="center" wrapText="1"/>
    </xf>
    <xf numFmtId="0" fontId="7" fillId="0" borderId="0" xfId="0" applyFont="1" applyBorder="1" applyAlignment="1" applyProtection="1">
      <alignment horizontal="left" vertical="top"/>
      <protection locked="0"/>
    </xf>
    <xf numFmtId="0" fontId="9" fillId="4" borderId="0" xfId="0" applyFont="1" applyFill="1" applyBorder="1"/>
    <xf numFmtId="0" fontId="5" fillId="4" borderId="0" xfId="0" applyFont="1" applyFill="1" applyBorder="1" applyAlignment="1"/>
    <xf numFmtId="0" fontId="5" fillId="0" borderId="0" xfId="0" applyFont="1" applyFill="1" applyBorder="1" applyAlignment="1">
      <alignment horizontal="center"/>
    </xf>
    <xf numFmtId="0" fontId="15" fillId="4" borderId="0" xfId="0" applyFont="1" applyFill="1" applyBorder="1" applyAlignment="1">
      <alignment horizontal="left"/>
    </xf>
    <xf numFmtId="0" fontId="9" fillId="4" borderId="0" xfId="0" applyFont="1" applyFill="1" applyBorder="1" applyAlignment="1">
      <alignment vertical="top"/>
    </xf>
    <xf numFmtId="0" fontId="9" fillId="5" borderId="18" xfId="0" applyFont="1" applyFill="1" applyBorder="1" applyAlignment="1" applyProtection="1">
      <alignment horizontal="center" wrapText="1"/>
      <protection locked="0"/>
    </xf>
    <xf numFmtId="0" fontId="9" fillId="5" borderId="27" xfId="0" applyFont="1" applyFill="1" applyBorder="1" applyAlignment="1" applyProtection="1">
      <alignment horizontal="center" wrapText="1"/>
      <protection locked="0"/>
    </xf>
    <xf numFmtId="0" fontId="9" fillId="5" borderId="29" xfId="0" applyFont="1" applyFill="1" applyBorder="1" applyAlignment="1">
      <alignment horizontal="center" wrapText="1"/>
    </xf>
    <xf numFmtId="0" fontId="9" fillId="5" borderId="30" xfId="0" applyFont="1" applyFill="1" applyBorder="1" applyAlignment="1">
      <alignment horizontal="center" wrapText="1"/>
    </xf>
    <xf numFmtId="0" fontId="9" fillId="5" borderId="31" xfId="0" applyFont="1" applyFill="1" applyBorder="1" applyAlignment="1">
      <alignment horizontal="center" wrapText="1"/>
    </xf>
    <xf numFmtId="0" fontId="16" fillId="4" borderId="18" xfId="0" applyFont="1" applyFill="1" applyBorder="1"/>
    <xf numFmtId="0" fontId="12" fillId="4" borderId="18" xfId="0" applyFont="1" applyFill="1" applyBorder="1"/>
    <xf numFmtId="0" fontId="12" fillId="4" borderId="18" xfId="0" applyFont="1" applyFill="1" applyBorder="1" applyAlignment="1"/>
    <xf numFmtId="0" fontId="16" fillId="4" borderId="18" xfId="0" applyFont="1" applyFill="1" applyBorder="1" applyAlignment="1">
      <alignment horizontal="center"/>
    </xf>
    <xf numFmtId="9" fontId="12" fillId="4" borderId="18" xfId="0" applyNumberFormat="1" applyFont="1" applyFill="1" applyBorder="1" applyAlignment="1">
      <alignment horizontal="center"/>
    </xf>
    <xf numFmtId="0" fontId="16" fillId="4" borderId="18" xfId="0" applyFont="1" applyFill="1" applyBorder="1" applyAlignment="1">
      <alignment horizontal="center" wrapText="1"/>
    </xf>
    <xf numFmtId="0" fontId="16" fillId="4" borderId="28" xfId="0" applyFont="1" applyFill="1" applyBorder="1" applyAlignment="1">
      <alignment horizontal="center" wrapText="1"/>
    </xf>
    <xf numFmtId="0" fontId="5" fillId="4" borderId="32" xfId="0" applyFont="1" applyFill="1" applyBorder="1"/>
    <xf numFmtId="0" fontId="6" fillId="4" borderId="33" xfId="0" applyFont="1" applyFill="1" applyBorder="1" applyAlignment="1">
      <alignment horizontal="center" vertical="center"/>
    </xf>
    <xf numFmtId="0" fontId="5" fillId="4" borderId="34" xfId="0" applyFont="1" applyFill="1" applyBorder="1"/>
    <xf numFmtId="0" fontId="5" fillId="4" borderId="38" xfId="0" applyFont="1" applyFill="1" applyBorder="1"/>
    <xf numFmtId="0" fontId="5" fillId="4" borderId="39" xfId="0" applyFont="1" applyFill="1" applyBorder="1"/>
    <xf numFmtId="0" fontId="5" fillId="4" borderId="35" xfId="0" applyFont="1" applyFill="1" applyBorder="1"/>
    <xf numFmtId="0" fontId="5" fillId="4" borderId="36" xfId="0" applyFont="1" applyFill="1" applyBorder="1" applyAlignment="1">
      <alignment horizontal="center" vertical="center" wrapText="1"/>
    </xf>
    <xf numFmtId="0" fontId="9" fillId="4" borderId="36" xfId="0" applyFont="1" applyFill="1" applyBorder="1" applyAlignment="1">
      <alignment horizontal="center"/>
    </xf>
    <xf numFmtId="0" fontId="5" fillId="4" borderId="37" xfId="0" applyFont="1" applyFill="1" applyBorder="1"/>
    <xf numFmtId="0" fontId="5" fillId="4" borderId="33" xfId="0" applyFont="1" applyFill="1" applyBorder="1" applyAlignment="1">
      <alignment horizontal="center" vertical="center" wrapText="1"/>
    </xf>
    <xf numFmtId="0" fontId="9" fillId="4" borderId="33" xfId="0" applyFont="1" applyFill="1" applyBorder="1" applyAlignment="1">
      <alignment horizontal="center"/>
    </xf>
    <xf numFmtId="0" fontId="9" fillId="4" borderId="39" xfId="0" applyFont="1" applyFill="1" applyBorder="1"/>
    <xf numFmtId="0" fontId="5" fillId="4" borderId="33" xfId="0" applyFont="1" applyFill="1" applyBorder="1" applyAlignment="1">
      <alignment horizontal="center"/>
    </xf>
    <xf numFmtId="0" fontId="5" fillId="4" borderId="36" xfId="0" applyFont="1" applyFill="1" applyBorder="1"/>
    <xf numFmtId="0" fontId="5" fillId="0" borderId="0" xfId="0" applyFont="1" applyBorder="1" applyAlignment="1">
      <alignment vertical="center"/>
    </xf>
    <xf numFmtId="0" fontId="5" fillId="4" borderId="0" xfId="0" applyFont="1" applyFill="1" applyBorder="1" applyAlignment="1">
      <alignment vertical="center"/>
    </xf>
    <xf numFmtId="0" fontId="12" fillId="4" borderId="33" xfId="0" applyFont="1" applyFill="1" applyBorder="1" applyAlignment="1" applyProtection="1">
      <alignment vertical="top" wrapText="1"/>
      <protection locked="0"/>
    </xf>
    <xf numFmtId="0" fontId="5" fillId="4" borderId="33" xfId="0" applyFont="1" applyFill="1" applyBorder="1"/>
    <xf numFmtId="0" fontId="5" fillId="4" borderId="39" xfId="0" applyFont="1" applyFill="1" applyBorder="1" applyAlignment="1">
      <alignment vertical="center"/>
    </xf>
    <xf numFmtId="0" fontId="5" fillId="4" borderId="36" xfId="0" applyFont="1" applyFill="1" applyBorder="1" applyAlignment="1">
      <alignment vertical="center"/>
    </xf>
    <xf numFmtId="0" fontId="5" fillId="4" borderId="37" xfId="0" applyFont="1" applyFill="1" applyBorder="1" applyAlignment="1">
      <alignment vertical="center"/>
    </xf>
    <xf numFmtId="0" fontId="7" fillId="4" borderId="0" xfId="0" applyFont="1" applyFill="1" applyBorder="1" applyAlignment="1" applyProtection="1">
      <alignment horizontal="left" vertical="top"/>
      <protection locked="0"/>
    </xf>
    <xf numFmtId="0" fontId="12" fillId="4" borderId="18"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18" xfId="0" applyFont="1" applyFill="1" applyBorder="1" applyAlignment="1">
      <alignment horizontal="center" vertical="center"/>
    </xf>
    <xf numFmtId="0" fontId="12" fillId="4" borderId="18" xfId="0" applyFont="1" applyFill="1" applyBorder="1" applyAlignment="1">
      <alignment horizontal="center" vertical="center"/>
    </xf>
    <xf numFmtId="2" fontId="5" fillId="5" borderId="18" xfId="0" applyNumberFormat="1" applyFont="1" applyFill="1" applyBorder="1" applyAlignment="1" applyProtection="1">
      <alignment horizontal="center" vertical="center" wrapText="1"/>
      <protection locked="0"/>
    </xf>
    <xf numFmtId="164" fontId="5" fillId="5" borderId="18" xfId="0" applyNumberFormat="1" applyFont="1" applyFill="1" applyBorder="1" applyAlignment="1" applyProtection="1">
      <alignment horizontal="center" vertical="center" wrapText="1"/>
      <protection locked="0"/>
    </xf>
    <xf numFmtId="2" fontId="5" fillId="7" borderId="18" xfId="0" applyNumberFormat="1" applyFont="1" applyFill="1" applyBorder="1" applyAlignment="1">
      <alignment horizontal="center" vertical="center"/>
    </xf>
    <xf numFmtId="2" fontId="5" fillId="7" borderId="18" xfId="0" applyNumberFormat="1" applyFont="1" applyFill="1" applyBorder="1" applyAlignment="1" applyProtection="1">
      <alignment horizontal="center" vertical="center" wrapText="1"/>
    </xf>
    <xf numFmtId="164" fontId="5" fillId="7" borderId="18" xfId="0" applyNumberFormat="1" applyFont="1" applyFill="1" applyBorder="1" applyAlignment="1" applyProtection="1">
      <alignment horizontal="center" vertical="center" wrapText="1"/>
    </xf>
    <xf numFmtId="0" fontId="5" fillId="7" borderId="18" xfId="0" applyFont="1" applyFill="1" applyBorder="1" applyAlignment="1">
      <alignment horizontal="center" vertical="center" wrapText="1"/>
    </xf>
    <xf numFmtId="0" fontId="5" fillId="7" borderId="18" xfId="0" applyFont="1" applyFill="1" applyBorder="1" applyAlignment="1">
      <alignment horizontal="center"/>
    </xf>
    <xf numFmtId="0" fontId="7" fillId="4" borderId="0" xfId="0" applyFont="1" applyFill="1" applyBorder="1" applyAlignment="1">
      <alignment horizontal="left" vertical="center"/>
    </xf>
    <xf numFmtId="0" fontId="8" fillId="4" borderId="0" xfId="0" applyFont="1" applyFill="1" applyBorder="1" applyAlignment="1">
      <alignment horizontal="left"/>
    </xf>
    <xf numFmtId="0" fontId="5" fillId="4" borderId="9" xfId="0" applyFont="1" applyFill="1" applyBorder="1"/>
    <xf numFmtId="0" fontId="5" fillId="4" borderId="8" xfId="0" applyFont="1" applyFill="1" applyBorder="1"/>
    <xf numFmtId="0" fontId="5" fillId="4" borderId="10" xfId="0" applyFont="1" applyFill="1" applyBorder="1"/>
    <xf numFmtId="0" fontId="5" fillId="4" borderId="11" xfId="0" applyFont="1" applyFill="1" applyBorder="1"/>
    <xf numFmtId="0" fontId="5" fillId="4" borderId="12" xfId="0" applyFont="1" applyFill="1" applyBorder="1"/>
    <xf numFmtId="0" fontId="5" fillId="4" borderId="13" xfId="0" applyFont="1" applyFill="1" applyBorder="1"/>
    <xf numFmtId="0" fontId="7" fillId="4" borderId="4" xfId="0" applyFont="1" applyFill="1" applyBorder="1" applyAlignment="1" applyProtection="1">
      <alignment horizontal="left" vertical="top"/>
      <protection locked="0"/>
    </xf>
    <xf numFmtId="0" fontId="5" fillId="4" borderId="4" xfId="0" applyFont="1" applyFill="1" applyBorder="1"/>
    <xf numFmtId="0" fontId="5" fillId="4" borderId="14" xfId="0" applyFont="1" applyFill="1" applyBorder="1"/>
    <xf numFmtId="0" fontId="7" fillId="4" borderId="8" xfId="0" applyFont="1" applyFill="1" applyBorder="1" applyAlignment="1" applyProtection="1">
      <alignment horizontal="left" vertical="top"/>
      <protection locked="0"/>
    </xf>
    <xf numFmtId="0" fontId="5" fillId="4" borderId="0" xfId="0" applyFont="1" applyFill="1" applyBorder="1" applyAlignment="1">
      <alignment horizontal="right"/>
    </xf>
    <xf numFmtId="0" fontId="15" fillId="4" borderId="0" xfId="0" applyFont="1" applyFill="1" applyBorder="1" applyAlignment="1">
      <alignment horizontal="left" vertical="center"/>
    </xf>
    <xf numFmtId="0" fontId="8" fillId="4" borderId="0" xfId="0" applyFont="1" applyFill="1" applyBorder="1" applyAlignment="1">
      <alignment horizontal="left" vertical="center"/>
    </xf>
    <xf numFmtId="0" fontId="5" fillId="4" borderId="8" xfId="0" applyFont="1" applyFill="1" applyBorder="1" applyAlignment="1">
      <alignment horizontal="center" vertical="center" wrapText="1"/>
    </xf>
    <xf numFmtId="0" fontId="9" fillId="4" borderId="8" xfId="0" applyFont="1" applyFill="1" applyBorder="1" applyAlignment="1">
      <alignment horizontal="center"/>
    </xf>
    <xf numFmtId="2" fontId="5" fillId="6" borderId="18" xfId="0" applyNumberFormat="1" applyFont="1" applyFill="1" applyBorder="1" applyAlignment="1" applyProtection="1">
      <alignment horizontal="center" vertical="center" wrapText="1"/>
      <protection locked="0"/>
    </xf>
    <xf numFmtId="164" fontId="5" fillId="6" borderId="18" xfId="0" applyNumberFormat="1" applyFont="1" applyFill="1" applyBorder="1" applyAlignment="1" applyProtection="1">
      <alignment horizontal="center" vertical="center" wrapText="1"/>
      <protection locked="0"/>
    </xf>
    <xf numFmtId="164" fontId="5" fillId="6" borderId="27" xfId="0" applyNumberFormat="1" applyFont="1" applyFill="1" applyBorder="1" applyAlignment="1" applyProtection="1">
      <alignment horizontal="center" vertical="center" wrapText="1"/>
      <protection locked="0"/>
    </xf>
    <xf numFmtId="164" fontId="5" fillId="7" borderId="27" xfId="0" applyNumberFormat="1" applyFont="1" applyFill="1" applyBorder="1" applyAlignment="1" applyProtection="1">
      <alignment horizontal="center" vertical="center" wrapText="1"/>
    </xf>
    <xf numFmtId="2" fontId="5" fillId="6" borderId="40" xfId="0" applyNumberFormat="1" applyFont="1" applyFill="1" applyBorder="1" applyAlignment="1" applyProtection="1">
      <alignment horizontal="center" vertical="center" wrapText="1"/>
      <protection locked="0"/>
    </xf>
    <xf numFmtId="2" fontId="5" fillId="7" borderId="40" xfId="0" applyNumberFormat="1" applyFont="1" applyFill="1" applyBorder="1" applyAlignment="1" applyProtection="1">
      <alignment horizontal="center" vertical="center" wrapText="1"/>
    </xf>
    <xf numFmtId="0" fontId="12" fillId="4" borderId="28" xfId="0" applyFont="1" applyFill="1" applyBorder="1" applyAlignment="1">
      <alignment horizontal="center" vertical="center"/>
    </xf>
    <xf numFmtId="2" fontId="5" fillId="7" borderId="29" xfId="0" applyNumberFormat="1" applyFont="1" applyFill="1" applyBorder="1" applyAlignment="1">
      <alignment horizontal="center" vertical="center"/>
    </xf>
    <xf numFmtId="2" fontId="5" fillId="7" borderId="30" xfId="0" applyNumberFormat="1" applyFont="1" applyFill="1" applyBorder="1" applyAlignment="1">
      <alignment horizontal="center" vertical="center"/>
    </xf>
    <xf numFmtId="2" fontId="5" fillId="7" borderId="31" xfId="0" applyNumberFormat="1" applyFont="1" applyFill="1" applyBorder="1" applyAlignment="1" applyProtection="1">
      <alignment horizontal="center" vertical="center"/>
    </xf>
    <xf numFmtId="2" fontId="5" fillId="7" borderId="31" xfId="0" applyNumberFormat="1" applyFont="1" applyFill="1" applyBorder="1" applyAlignment="1">
      <alignment horizontal="center" vertical="center"/>
    </xf>
    <xf numFmtId="0" fontId="9" fillId="4" borderId="0" xfId="0" applyFont="1" applyFill="1" applyBorder="1" applyAlignment="1">
      <alignment horizontal="right"/>
    </xf>
    <xf numFmtId="0" fontId="24" fillId="4" borderId="0" xfId="0" applyFont="1" applyFill="1" applyBorder="1" applyAlignment="1">
      <alignment horizontal="right"/>
    </xf>
    <xf numFmtId="0" fontId="5" fillId="3" borderId="42" xfId="0" applyFont="1" applyFill="1" applyBorder="1"/>
    <xf numFmtId="0" fontId="5" fillId="4" borderId="11" xfId="0" applyFont="1" applyFill="1" applyBorder="1" applyAlignment="1">
      <alignment horizontal="right"/>
    </xf>
    <xf numFmtId="0" fontId="5" fillId="3" borderId="15" xfId="0" applyFont="1" applyFill="1" applyBorder="1" applyAlignment="1">
      <alignment horizontal="right"/>
    </xf>
    <xf numFmtId="0" fontId="26" fillId="3" borderId="0" xfId="0" applyFont="1" applyFill="1" applyBorder="1" applyAlignment="1">
      <alignment vertical="center"/>
    </xf>
    <xf numFmtId="0" fontId="26" fillId="3" borderId="43" xfId="0" applyFont="1" applyFill="1" applyBorder="1" applyAlignment="1">
      <alignment vertical="center"/>
    </xf>
    <xf numFmtId="0" fontId="26" fillId="3" borderId="0" xfId="0" applyFont="1" applyFill="1" applyBorder="1" applyAlignment="1">
      <alignment vertical="center" wrapText="1"/>
    </xf>
    <xf numFmtId="0" fontId="26" fillId="3" borderId="43" xfId="0" applyFont="1" applyFill="1" applyBorder="1" applyAlignment="1">
      <alignment vertical="center" wrapText="1"/>
    </xf>
    <xf numFmtId="0" fontId="5" fillId="3" borderId="15" xfId="0" applyFont="1" applyFill="1" applyBorder="1"/>
    <xf numFmtId="0" fontId="5" fillId="3" borderId="16" xfId="0" applyFont="1" applyFill="1" applyBorder="1"/>
    <xf numFmtId="0" fontId="16" fillId="4" borderId="18" xfId="0" applyFont="1" applyFill="1" applyBorder="1" applyAlignment="1">
      <alignment horizontal="center" vertical="center" wrapText="1"/>
    </xf>
    <xf numFmtId="0" fontId="9" fillId="4" borderId="36" xfId="0" applyFont="1" applyFill="1" applyBorder="1" applyAlignment="1">
      <alignment horizontal="left"/>
    </xf>
    <xf numFmtId="0" fontId="9" fillId="4" borderId="0" xfId="0" applyFont="1" applyFill="1" applyBorder="1" applyAlignment="1">
      <alignment horizontal="left"/>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4" xfId="0" applyFont="1" applyFill="1" applyBorder="1" applyAlignment="1">
      <alignment horizontal="center" vertical="center"/>
    </xf>
    <xf numFmtId="0" fontId="26" fillId="3" borderId="0" xfId="0" applyFont="1" applyFill="1" applyBorder="1" applyAlignment="1">
      <alignment horizontal="center" vertical="center" wrapText="1"/>
    </xf>
    <xf numFmtId="0" fontId="26" fillId="3" borderId="43"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5" fillId="4" borderId="0" xfId="0" applyFont="1" applyFill="1" applyBorder="1" applyAlignment="1">
      <alignment horizontal="right"/>
    </xf>
    <xf numFmtId="0" fontId="23" fillId="7" borderId="42"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3" fillId="7" borderId="16"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5" fillId="3" borderId="42" xfId="0" applyFont="1" applyFill="1" applyBorder="1" applyAlignment="1">
      <alignment horizontal="left"/>
    </xf>
    <xf numFmtId="0" fontId="25" fillId="3" borderId="6" xfId="0" applyFont="1" applyFill="1" applyBorder="1" applyAlignment="1">
      <alignment horizontal="left"/>
    </xf>
    <xf numFmtId="0" fontId="25" fillId="3" borderId="7" xfId="0" applyFont="1" applyFill="1" applyBorder="1" applyAlignment="1">
      <alignment horizontal="left"/>
    </xf>
    <xf numFmtId="0" fontId="25" fillId="3" borderId="15" xfId="0" applyFont="1" applyFill="1" applyBorder="1" applyAlignment="1">
      <alignment horizontal="left"/>
    </xf>
    <xf numFmtId="0" fontId="25" fillId="3" borderId="0" xfId="0" applyFont="1" applyFill="1" applyBorder="1" applyAlignment="1">
      <alignment horizontal="left"/>
    </xf>
    <xf numFmtId="0" fontId="25" fillId="3" borderId="43" xfId="0" applyFont="1" applyFill="1" applyBorder="1" applyAlignment="1">
      <alignment horizontal="left"/>
    </xf>
    <xf numFmtId="0" fontId="25" fillId="3" borderId="16" xfId="0" applyFont="1" applyFill="1" applyBorder="1" applyAlignment="1">
      <alignment horizontal="left"/>
    </xf>
    <xf numFmtId="0" fontId="25" fillId="3" borderId="17" xfId="0" applyFont="1" applyFill="1" applyBorder="1" applyAlignment="1">
      <alignment horizontal="left"/>
    </xf>
    <xf numFmtId="0" fontId="25" fillId="3" borderId="5" xfId="0" applyFont="1" applyFill="1" applyBorder="1" applyAlignment="1">
      <alignment horizontal="left"/>
    </xf>
    <xf numFmtId="0" fontId="26" fillId="3" borderId="6"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12" fillId="5" borderId="19" xfId="0" applyFont="1" applyFill="1" applyBorder="1" applyAlignment="1" applyProtection="1">
      <alignment horizontal="left" vertical="top" wrapText="1"/>
      <protection locked="0"/>
    </xf>
    <xf numFmtId="0" fontId="12" fillId="5" borderId="20" xfId="0" applyFont="1" applyFill="1" applyBorder="1" applyAlignment="1" applyProtection="1">
      <alignment horizontal="left" vertical="top" wrapText="1"/>
      <protection locked="0"/>
    </xf>
    <xf numFmtId="0" fontId="12" fillId="5" borderId="21" xfId="0" applyFont="1" applyFill="1" applyBorder="1" applyAlignment="1" applyProtection="1">
      <alignment horizontal="left" vertical="top" wrapText="1"/>
      <protection locked="0"/>
    </xf>
    <xf numFmtId="0" fontId="12" fillId="5" borderId="22"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23" xfId="0" applyFont="1" applyFill="1" applyBorder="1" applyAlignment="1" applyProtection="1">
      <alignment horizontal="left" vertical="top" wrapText="1"/>
      <protection locked="0"/>
    </xf>
    <xf numFmtId="0" fontId="12" fillId="5" borderId="24" xfId="0" applyFont="1" applyFill="1" applyBorder="1" applyAlignment="1" applyProtection="1">
      <alignment horizontal="left" vertical="top" wrapText="1"/>
      <protection locked="0"/>
    </xf>
    <xf numFmtId="0" fontId="12" fillId="5" borderId="25" xfId="0" applyFont="1" applyFill="1" applyBorder="1" applyAlignment="1" applyProtection="1">
      <alignment horizontal="left" vertical="top" wrapText="1"/>
      <protection locked="0"/>
    </xf>
    <xf numFmtId="0" fontId="12" fillId="5" borderId="26" xfId="0" applyFont="1" applyFill="1" applyBorder="1" applyAlignment="1" applyProtection="1">
      <alignment horizontal="left" vertical="top" wrapText="1"/>
      <protection locked="0"/>
    </xf>
    <xf numFmtId="0" fontId="15" fillId="4" borderId="0" xfId="0" applyFont="1" applyFill="1" applyBorder="1" applyAlignment="1">
      <alignment horizontal="left"/>
    </xf>
    <xf numFmtId="0" fontId="5" fillId="4" borderId="0" xfId="0" applyFont="1" applyFill="1" applyBorder="1" applyAlignment="1">
      <alignment horizontal="center"/>
    </xf>
    <xf numFmtId="0" fontId="5" fillId="4" borderId="36" xfId="0" applyFont="1" applyFill="1" applyBorder="1" applyAlignment="1">
      <alignment horizontal="center"/>
    </xf>
    <xf numFmtId="0" fontId="7" fillId="4" borderId="0" xfId="0" applyFont="1" applyFill="1" applyBorder="1" applyAlignment="1">
      <alignment horizontal="left" vertical="center"/>
    </xf>
    <xf numFmtId="0" fontId="9" fillId="4" borderId="18" xfId="0" applyFont="1" applyFill="1" applyBorder="1" applyAlignment="1">
      <alignment horizontal="center" vertical="top" wrapText="1"/>
    </xf>
    <xf numFmtId="0" fontId="15" fillId="4" borderId="0"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16" fillId="4" borderId="18"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37" xfId="0" applyFont="1" applyFill="1" applyBorder="1" applyAlignment="1">
      <alignment horizontal="center" vertical="center"/>
    </xf>
    <xf numFmtId="0" fontId="9" fillId="4" borderId="20" xfId="0" applyFont="1" applyFill="1" applyBorder="1" applyAlignment="1">
      <alignment horizontal="center" vertical="top"/>
    </xf>
    <xf numFmtId="0" fontId="9" fillId="4" borderId="21" xfId="0" applyFont="1" applyFill="1" applyBorder="1" applyAlignment="1">
      <alignment horizontal="center" vertical="top"/>
    </xf>
    <xf numFmtId="0" fontId="9" fillId="4" borderId="0" xfId="0" applyFont="1" applyFill="1" applyBorder="1" applyAlignment="1">
      <alignment horizontal="center" vertical="top"/>
    </xf>
    <xf numFmtId="0" fontId="9" fillId="4" borderId="23" xfId="0" applyFont="1" applyFill="1" applyBorder="1" applyAlignment="1">
      <alignment horizontal="center" vertical="top"/>
    </xf>
    <xf numFmtId="0" fontId="9" fillId="4" borderId="25" xfId="0" applyFont="1" applyFill="1" applyBorder="1" applyAlignment="1">
      <alignment horizontal="center" vertical="top"/>
    </xf>
    <xf numFmtId="0" fontId="9" fillId="4" borderId="26" xfId="0" applyFont="1" applyFill="1" applyBorder="1" applyAlignment="1">
      <alignment horizontal="center" vertical="top"/>
    </xf>
    <xf numFmtId="0" fontId="15" fillId="4" borderId="0" xfId="0" applyFont="1" applyFill="1" applyBorder="1" applyAlignment="1">
      <alignment horizontal="left" vertical="center"/>
    </xf>
    <xf numFmtId="0" fontId="8" fillId="4" borderId="0" xfId="0" applyFont="1" applyFill="1" applyBorder="1" applyAlignment="1">
      <alignment horizontal="left" vertical="center"/>
    </xf>
    <xf numFmtId="0" fontId="7" fillId="4" borderId="18" xfId="0" applyFont="1" applyFill="1" applyBorder="1" applyAlignment="1">
      <alignment horizontal="center" vertical="center"/>
    </xf>
    <xf numFmtId="0" fontId="5" fillId="0" borderId="0" xfId="0" applyFont="1" applyBorder="1" applyAlignment="1">
      <alignment horizontal="center"/>
    </xf>
    <xf numFmtId="0" fontId="9" fillId="4" borderId="0" xfId="0" applyFont="1" applyFill="1" applyBorder="1" applyAlignment="1">
      <alignment horizontal="center"/>
    </xf>
    <xf numFmtId="0" fontId="7" fillId="4" borderId="33" xfId="0" applyFont="1" applyFill="1" applyBorder="1" applyAlignment="1" applyProtection="1">
      <alignment horizontal="left" vertical="center"/>
      <protection locked="0"/>
    </xf>
    <xf numFmtId="0" fontId="7"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5" fillId="4" borderId="0" xfId="0" applyFont="1" applyFill="1" applyBorder="1" applyAlignment="1">
      <alignment horizontal="center" vertical="center"/>
    </xf>
    <xf numFmtId="0" fontId="5" fillId="5" borderId="18" xfId="0" applyFont="1" applyFill="1" applyBorder="1" applyAlignment="1" applyProtection="1">
      <alignment horizontal="center" vertical="center"/>
      <protection locked="0"/>
    </xf>
    <xf numFmtId="169" fontId="13" fillId="4" borderId="0" xfId="0" applyNumberFormat="1" applyFont="1" applyFill="1" applyBorder="1" applyAlignment="1">
      <alignment horizontal="center" vertical="center"/>
    </xf>
    <xf numFmtId="0" fontId="7" fillId="5" borderId="18" xfId="0" applyFont="1" applyFill="1" applyBorder="1" applyAlignment="1" applyProtection="1">
      <alignment horizontal="left" vertical="top"/>
      <protection locked="0"/>
    </xf>
    <xf numFmtId="0" fontId="12" fillId="5" borderId="18" xfId="0" applyFont="1" applyFill="1" applyBorder="1" applyAlignment="1" applyProtection="1">
      <alignment horizontal="left" vertical="top" wrapText="1"/>
      <protection locked="0"/>
    </xf>
    <xf numFmtId="0" fontId="7" fillId="4" borderId="0" xfId="0" applyFont="1" applyFill="1" applyBorder="1" applyAlignment="1">
      <alignment horizontal="left" vertical="center" wrapText="1"/>
    </xf>
    <xf numFmtId="0" fontId="8" fillId="4" borderId="0" xfId="0" applyFont="1" applyFill="1" applyBorder="1" applyAlignment="1">
      <alignment horizontal="left"/>
    </xf>
    <xf numFmtId="0" fontId="8" fillId="4" borderId="9"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4" xfId="0" applyFont="1" applyFill="1" applyBorder="1" applyAlignment="1">
      <alignment horizontal="center" vertical="center"/>
    </xf>
    <xf numFmtId="0" fontId="12" fillId="5" borderId="18" xfId="0" applyFont="1" applyFill="1" applyBorder="1" applyAlignment="1" applyProtection="1">
      <alignment horizontal="left" vertical="top"/>
      <protection locked="0"/>
    </xf>
    <xf numFmtId="0" fontId="5" fillId="6" borderId="18" xfId="0" applyFont="1" applyFill="1" applyBorder="1" applyAlignment="1" applyProtection="1">
      <alignment horizontal="center" vertical="center"/>
      <protection locked="0"/>
    </xf>
    <xf numFmtId="0" fontId="5" fillId="6" borderId="41" xfId="0" applyFont="1" applyFill="1" applyBorder="1" applyAlignment="1" applyProtection="1">
      <alignment horizontal="center" vertical="center"/>
      <protection locked="0"/>
    </xf>
  </cellXfs>
  <cellStyles count="2">
    <cellStyle name="Normalny" xfId="0" builtinId="0"/>
    <cellStyle name="Normalny 2" xfId="1"/>
  </cellStyles>
  <dxfs count="0"/>
  <tableStyles count="0" defaultTableStyle="TableStyleMedium2" defaultPivotStyle="PivotStyleLight16"/>
  <colors>
    <mruColors>
      <color rgb="FFFFFF99"/>
      <color rgb="FFFFF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P (E)</a:t>
            </a:r>
            <a:r>
              <a:rPr lang="pl-PL" baseline="0"/>
              <a:t> </a:t>
            </a:r>
            <a:endParaRPr lang="pl-PL"/>
          </a:p>
        </c:rich>
      </c:tx>
      <c:layout>
        <c:manualLayout>
          <c:xMode val="edge"/>
          <c:yMode val="edge"/>
          <c:x val="0.42063468868009163"/>
          <c:y val="9.4171105190607503E-3"/>
        </c:manualLayout>
      </c:layout>
      <c:overlay val="0"/>
    </c:title>
    <c:autoTitleDeleted val="0"/>
    <c:plotArea>
      <c:layout>
        <c:manualLayout>
          <c:layoutTarget val="inner"/>
          <c:xMode val="edge"/>
          <c:yMode val="edge"/>
          <c:x val="0.21331935886527476"/>
          <c:y val="0.12761371160951765"/>
          <c:w val="0.73050625987601803"/>
          <c:h val="0.69321797496531612"/>
        </c:manualLayout>
      </c:layout>
      <c:scatterChart>
        <c:scatterStyle val="smoothMarker"/>
        <c:varyColors val="0"/>
        <c:ser>
          <c:idx val="0"/>
          <c:order val="0"/>
          <c:tx>
            <c:v>Panel 1</c:v>
          </c:tx>
          <c:marker>
            <c:symbol val="diamond"/>
            <c:size val="5"/>
          </c:marker>
          <c:xVal>
            <c:numRef>
              <c:f>'Fotowoltaika CZĘŚĆ 1'!$F$32:$F$37</c:f>
              <c:numCache>
                <c:formatCode>General</c:formatCode>
                <c:ptCount val="6"/>
              </c:numCache>
            </c:numRef>
          </c:xVal>
          <c:yVal>
            <c:numRef>
              <c:f>'Fotowoltaika CZĘŚĆ 1'!$G$32:$G$37</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601E-4216-AC2E-71ED4E9DD89E}"/>
            </c:ext>
          </c:extLst>
        </c:ser>
        <c:dLbls>
          <c:showLegendKey val="0"/>
          <c:showVal val="0"/>
          <c:showCatName val="0"/>
          <c:showSerName val="0"/>
          <c:showPercent val="0"/>
          <c:showBubbleSize val="0"/>
        </c:dLbls>
        <c:axId val="130937216"/>
        <c:axId val="130969984"/>
      </c:scatterChart>
      <c:valAx>
        <c:axId val="130937216"/>
        <c:scaling>
          <c:orientation val="minMax"/>
          <c:min val="100"/>
        </c:scaling>
        <c:delete val="0"/>
        <c:axPos val="b"/>
        <c:title>
          <c:tx>
            <c:rich>
              <a:bodyPr/>
              <a:lstStyle/>
              <a:p>
                <a:pPr>
                  <a:defRPr/>
                </a:pPr>
                <a:r>
                  <a:rPr lang="pl-PL"/>
                  <a:t>E [W/m</a:t>
                </a:r>
                <a:r>
                  <a:rPr lang="pl-PL" baseline="30000"/>
                  <a:t>2</a:t>
                </a:r>
                <a:r>
                  <a:rPr lang="pl-PL"/>
                  <a:t>]</a:t>
                </a:r>
              </a:p>
            </c:rich>
          </c:tx>
          <c:overlay val="0"/>
        </c:title>
        <c:numFmt formatCode="General" sourceLinked="1"/>
        <c:majorTickMark val="out"/>
        <c:minorTickMark val="none"/>
        <c:tickLblPos val="nextTo"/>
        <c:crossAx val="130969984"/>
        <c:crosses val="autoZero"/>
        <c:crossBetween val="midCat"/>
      </c:valAx>
      <c:valAx>
        <c:axId val="130969984"/>
        <c:scaling>
          <c:orientation val="minMax"/>
        </c:scaling>
        <c:delete val="0"/>
        <c:axPos val="l"/>
        <c:majorGridlines/>
        <c:title>
          <c:tx>
            <c:rich>
              <a:bodyPr rot="0" vert="horz"/>
              <a:lstStyle/>
              <a:p>
                <a:pPr>
                  <a:defRPr/>
                </a:pPr>
                <a:r>
                  <a:rPr lang="pl-PL"/>
                  <a:t>P</a:t>
                </a:r>
                <a:r>
                  <a:rPr lang="en-US"/>
                  <a:t> [</a:t>
                </a:r>
                <a:r>
                  <a:rPr lang="pl-PL"/>
                  <a:t>W</a:t>
                </a:r>
                <a:r>
                  <a:rPr lang="en-US"/>
                  <a:t>]</a:t>
                </a:r>
              </a:p>
            </c:rich>
          </c:tx>
          <c:layout>
            <c:manualLayout>
              <c:xMode val="edge"/>
              <c:yMode val="edge"/>
              <c:x val="4.4368777973460482E-3"/>
              <c:y val="0.4212710804661583"/>
            </c:manualLayout>
          </c:layout>
          <c:overlay val="0"/>
        </c:title>
        <c:numFmt formatCode="General" sourceLinked="1"/>
        <c:majorTickMark val="out"/>
        <c:minorTickMark val="none"/>
        <c:tickLblPos val="nextTo"/>
        <c:crossAx val="13093721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V (E)</a:t>
            </a:r>
            <a:r>
              <a:rPr lang="pl-PL" baseline="0"/>
              <a:t> </a:t>
            </a:r>
            <a:endParaRPr lang="pl-PL"/>
          </a:p>
        </c:rich>
      </c:tx>
      <c:layout>
        <c:manualLayout>
          <c:xMode val="edge"/>
          <c:yMode val="edge"/>
          <c:x val="0.42063468868009163"/>
          <c:y val="9.4171105190607503E-3"/>
        </c:manualLayout>
      </c:layout>
      <c:overlay val="0"/>
    </c:title>
    <c:autoTitleDeleted val="0"/>
    <c:plotArea>
      <c:layout>
        <c:manualLayout>
          <c:layoutTarget val="inner"/>
          <c:xMode val="edge"/>
          <c:yMode val="edge"/>
          <c:x val="0.21331935886527476"/>
          <c:y val="0.12761371160951765"/>
          <c:w val="0.73050625987601803"/>
          <c:h val="0.69321797496531612"/>
        </c:manualLayout>
      </c:layout>
      <c:scatterChart>
        <c:scatterStyle val="smoothMarker"/>
        <c:varyColors val="0"/>
        <c:ser>
          <c:idx val="0"/>
          <c:order val="0"/>
          <c:tx>
            <c:v>Panel 1</c:v>
          </c:tx>
          <c:marker>
            <c:symbol val="diamond"/>
            <c:size val="5"/>
          </c:marker>
          <c:xVal>
            <c:numRef>
              <c:f>'Fotowoltaika CZĘŚĆ 1'!$F$32:$F$37</c:f>
              <c:numCache>
                <c:formatCode>General</c:formatCode>
                <c:ptCount val="6"/>
              </c:numCache>
            </c:numRef>
          </c:xVal>
          <c:yVal>
            <c:numRef>
              <c:f>'Fotowoltaika CZĘŚĆ 1'!$E$32:$E$37</c:f>
              <c:numCache>
                <c:formatCode>General</c:formatCode>
                <c:ptCount val="6"/>
              </c:numCache>
            </c:numRef>
          </c:yVal>
          <c:smooth val="1"/>
          <c:extLst>
            <c:ext xmlns:c16="http://schemas.microsoft.com/office/drawing/2014/chart" uri="{C3380CC4-5D6E-409C-BE32-E72D297353CC}">
              <c16:uniqueId val="{00000000-D2B3-411E-8752-E346814334F2}"/>
            </c:ext>
          </c:extLst>
        </c:ser>
        <c:dLbls>
          <c:showLegendKey val="0"/>
          <c:showVal val="0"/>
          <c:showCatName val="0"/>
          <c:showSerName val="0"/>
          <c:showPercent val="0"/>
          <c:showBubbleSize val="0"/>
        </c:dLbls>
        <c:axId val="139038080"/>
        <c:axId val="139499008"/>
      </c:scatterChart>
      <c:valAx>
        <c:axId val="139038080"/>
        <c:scaling>
          <c:orientation val="minMax"/>
          <c:min val="100"/>
        </c:scaling>
        <c:delete val="0"/>
        <c:axPos val="b"/>
        <c:title>
          <c:tx>
            <c:rich>
              <a:bodyPr/>
              <a:lstStyle/>
              <a:p>
                <a:pPr>
                  <a:defRPr/>
                </a:pPr>
                <a:r>
                  <a:rPr lang="pl-PL"/>
                  <a:t>E [W/m</a:t>
                </a:r>
                <a:r>
                  <a:rPr lang="pl-PL" baseline="30000"/>
                  <a:t>2</a:t>
                </a:r>
                <a:r>
                  <a:rPr lang="pl-PL"/>
                  <a:t>]</a:t>
                </a:r>
              </a:p>
            </c:rich>
          </c:tx>
          <c:overlay val="0"/>
        </c:title>
        <c:numFmt formatCode="General" sourceLinked="1"/>
        <c:majorTickMark val="out"/>
        <c:minorTickMark val="none"/>
        <c:tickLblPos val="nextTo"/>
        <c:crossAx val="139499008"/>
        <c:crosses val="autoZero"/>
        <c:crossBetween val="midCat"/>
      </c:valAx>
      <c:valAx>
        <c:axId val="139499008"/>
        <c:scaling>
          <c:orientation val="minMax"/>
        </c:scaling>
        <c:delete val="0"/>
        <c:axPos val="l"/>
        <c:majorGridlines/>
        <c:title>
          <c:tx>
            <c:rich>
              <a:bodyPr rot="0" vert="horz"/>
              <a:lstStyle/>
              <a:p>
                <a:pPr>
                  <a:defRPr/>
                </a:pPr>
                <a:r>
                  <a:rPr lang="pl-PL"/>
                  <a:t>V</a:t>
                </a:r>
                <a:r>
                  <a:rPr lang="en-US"/>
                  <a:t> [</a:t>
                </a:r>
                <a:r>
                  <a:rPr lang="pl-PL"/>
                  <a:t>V]</a:t>
                </a:r>
                <a:endParaRPr lang="en-US"/>
              </a:p>
            </c:rich>
          </c:tx>
          <c:layout>
            <c:manualLayout>
              <c:xMode val="edge"/>
              <c:yMode val="edge"/>
              <c:x val="1.4602479647321115E-2"/>
              <c:y val="0.42678543515639922"/>
            </c:manualLayout>
          </c:layout>
          <c:overlay val="0"/>
        </c:title>
        <c:numFmt formatCode="General" sourceLinked="1"/>
        <c:majorTickMark val="out"/>
        <c:minorTickMark val="none"/>
        <c:tickLblPos val="nextTo"/>
        <c:crossAx val="13903808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I (E)</a:t>
            </a:r>
            <a:r>
              <a:rPr lang="pl-PL" baseline="0"/>
              <a:t> </a:t>
            </a:r>
            <a:endParaRPr lang="pl-PL"/>
          </a:p>
        </c:rich>
      </c:tx>
      <c:layout>
        <c:manualLayout>
          <c:xMode val="edge"/>
          <c:yMode val="edge"/>
          <c:x val="0.42063468868009163"/>
          <c:y val="9.4171105190607503E-3"/>
        </c:manualLayout>
      </c:layout>
      <c:overlay val="0"/>
    </c:title>
    <c:autoTitleDeleted val="0"/>
    <c:plotArea>
      <c:layout>
        <c:manualLayout>
          <c:layoutTarget val="inner"/>
          <c:xMode val="edge"/>
          <c:yMode val="edge"/>
          <c:x val="0.21331935886527476"/>
          <c:y val="0.12761371160951765"/>
          <c:w val="0.73050625987601803"/>
          <c:h val="0.69321797496531612"/>
        </c:manualLayout>
      </c:layout>
      <c:scatterChart>
        <c:scatterStyle val="smoothMarker"/>
        <c:varyColors val="0"/>
        <c:ser>
          <c:idx val="0"/>
          <c:order val="0"/>
          <c:tx>
            <c:v>Panel 1</c:v>
          </c:tx>
          <c:marker>
            <c:symbol val="diamond"/>
            <c:size val="5"/>
          </c:marker>
          <c:xVal>
            <c:numRef>
              <c:f>'Fotowoltaika CZĘŚĆ 1'!$F$32:$F$37</c:f>
              <c:numCache>
                <c:formatCode>General</c:formatCode>
                <c:ptCount val="6"/>
              </c:numCache>
            </c:numRef>
          </c:xVal>
          <c:yVal>
            <c:numRef>
              <c:f>'Fotowoltaika CZĘŚĆ 1'!$D$32:$D$37</c:f>
              <c:numCache>
                <c:formatCode>General</c:formatCode>
                <c:ptCount val="6"/>
              </c:numCache>
            </c:numRef>
          </c:yVal>
          <c:smooth val="1"/>
          <c:extLst>
            <c:ext xmlns:c16="http://schemas.microsoft.com/office/drawing/2014/chart" uri="{C3380CC4-5D6E-409C-BE32-E72D297353CC}">
              <c16:uniqueId val="{00000000-6542-4A6B-B237-86C15CCFD54F}"/>
            </c:ext>
          </c:extLst>
        </c:ser>
        <c:dLbls>
          <c:showLegendKey val="0"/>
          <c:showVal val="0"/>
          <c:showCatName val="0"/>
          <c:showSerName val="0"/>
          <c:showPercent val="0"/>
          <c:showBubbleSize val="0"/>
        </c:dLbls>
        <c:axId val="140282496"/>
        <c:axId val="190833792"/>
      </c:scatterChart>
      <c:valAx>
        <c:axId val="140282496"/>
        <c:scaling>
          <c:orientation val="minMax"/>
          <c:min val="100"/>
        </c:scaling>
        <c:delete val="0"/>
        <c:axPos val="b"/>
        <c:title>
          <c:tx>
            <c:rich>
              <a:bodyPr/>
              <a:lstStyle/>
              <a:p>
                <a:pPr>
                  <a:defRPr/>
                </a:pPr>
                <a:r>
                  <a:rPr lang="pl-PL"/>
                  <a:t>E [W/m</a:t>
                </a:r>
                <a:r>
                  <a:rPr lang="pl-PL" baseline="30000"/>
                  <a:t>2</a:t>
                </a:r>
                <a:r>
                  <a:rPr lang="pl-PL"/>
                  <a:t>]</a:t>
                </a:r>
              </a:p>
            </c:rich>
          </c:tx>
          <c:overlay val="0"/>
        </c:title>
        <c:numFmt formatCode="General" sourceLinked="1"/>
        <c:majorTickMark val="out"/>
        <c:minorTickMark val="none"/>
        <c:tickLblPos val="nextTo"/>
        <c:crossAx val="190833792"/>
        <c:crosses val="autoZero"/>
        <c:crossBetween val="midCat"/>
      </c:valAx>
      <c:valAx>
        <c:axId val="190833792"/>
        <c:scaling>
          <c:orientation val="minMax"/>
        </c:scaling>
        <c:delete val="0"/>
        <c:axPos val="l"/>
        <c:majorGridlines/>
        <c:title>
          <c:tx>
            <c:rich>
              <a:bodyPr rot="0" vert="horz"/>
              <a:lstStyle/>
              <a:p>
                <a:pPr>
                  <a:defRPr/>
                </a:pPr>
                <a:r>
                  <a:rPr lang="pl-PL"/>
                  <a:t>I </a:t>
                </a:r>
                <a:r>
                  <a:rPr lang="en-US"/>
                  <a:t>[</a:t>
                </a:r>
                <a:r>
                  <a:rPr lang="pl-PL"/>
                  <a:t>E</a:t>
                </a:r>
                <a:r>
                  <a:rPr lang="en-US"/>
                  <a:t>]</a:t>
                </a:r>
              </a:p>
            </c:rich>
          </c:tx>
          <c:layout>
            <c:manualLayout>
              <c:xMode val="edge"/>
              <c:yMode val="edge"/>
              <c:x val="1.504146177928155E-2"/>
              <c:y val="0.43229978984664008"/>
            </c:manualLayout>
          </c:layout>
          <c:overlay val="0"/>
        </c:title>
        <c:numFmt formatCode="General" sourceLinked="1"/>
        <c:majorTickMark val="out"/>
        <c:minorTickMark val="none"/>
        <c:tickLblPos val="nextTo"/>
        <c:crossAx val="140282496"/>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I - V </a:t>
            </a:r>
          </a:p>
        </c:rich>
      </c:tx>
      <c:layout>
        <c:manualLayout>
          <c:xMode val="edge"/>
          <c:yMode val="edge"/>
          <c:x val="0.36899300087489062"/>
          <c:y val="4.7085552595303752E-3"/>
        </c:manualLayout>
      </c:layout>
      <c:overlay val="0"/>
    </c:title>
    <c:autoTitleDeleted val="0"/>
    <c:plotArea>
      <c:layout>
        <c:manualLayout>
          <c:layoutTarget val="inner"/>
          <c:xMode val="edge"/>
          <c:yMode val="edge"/>
          <c:x val="0.16604533229169074"/>
          <c:y val="0.12761371160951765"/>
          <c:w val="0.63031439121218269"/>
          <c:h val="0.69321797496531612"/>
        </c:manualLayout>
      </c:layout>
      <c:scatterChart>
        <c:scatterStyle val="smoothMarker"/>
        <c:varyColors val="0"/>
        <c:ser>
          <c:idx val="0"/>
          <c:order val="0"/>
          <c:tx>
            <c:v>Panel 1</c:v>
          </c:tx>
          <c:marker>
            <c:symbol val="diamond"/>
            <c:size val="5"/>
          </c:marker>
          <c:xVal>
            <c:numRef>
              <c:f>'Fotowoltaika CZĘŚĆ 2'!$E$31:$E$42</c:f>
              <c:numCache>
                <c:formatCode>0.0</c:formatCode>
                <c:ptCount val="12"/>
              </c:numCache>
            </c:numRef>
          </c:xVal>
          <c:yVal>
            <c:numRef>
              <c:f>'Fotowoltaika CZĘŚĆ 2'!$D$31:$D$42</c:f>
              <c:numCache>
                <c:formatCode>0.00</c:formatCode>
                <c:ptCount val="12"/>
              </c:numCache>
            </c:numRef>
          </c:yVal>
          <c:smooth val="1"/>
          <c:extLst>
            <c:ext xmlns:c16="http://schemas.microsoft.com/office/drawing/2014/chart" uri="{C3380CC4-5D6E-409C-BE32-E72D297353CC}">
              <c16:uniqueId val="{00000000-9A96-402D-A5AF-98AC660A5686}"/>
            </c:ext>
          </c:extLst>
        </c:ser>
        <c:dLbls>
          <c:showLegendKey val="0"/>
          <c:showVal val="0"/>
          <c:showCatName val="0"/>
          <c:showSerName val="0"/>
          <c:showPercent val="0"/>
          <c:showBubbleSize val="0"/>
        </c:dLbls>
        <c:axId val="12726656"/>
        <c:axId val="12728576"/>
      </c:scatterChart>
      <c:valAx>
        <c:axId val="12726656"/>
        <c:scaling>
          <c:orientation val="minMax"/>
        </c:scaling>
        <c:delete val="0"/>
        <c:axPos val="b"/>
        <c:title>
          <c:tx>
            <c:rich>
              <a:bodyPr/>
              <a:lstStyle/>
              <a:p>
                <a:pPr>
                  <a:defRPr/>
                </a:pPr>
                <a:r>
                  <a:rPr lang="pl-PL"/>
                  <a:t>V [V]</a:t>
                </a:r>
              </a:p>
            </c:rich>
          </c:tx>
          <c:layout/>
          <c:overlay val="0"/>
        </c:title>
        <c:numFmt formatCode="0.0" sourceLinked="1"/>
        <c:majorTickMark val="out"/>
        <c:minorTickMark val="none"/>
        <c:tickLblPos val="nextTo"/>
        <c:crossAx val="12728576"/>
        <c:crosses val="autoZero"/>
        <c:crossBetween val="midCat"/>
      </c:valAx>
      <c:valAx>
        <c:axId val="12728576"/>
        <c:scaling>
          <c:orientation val="minMax"/>
        </c:scaling>
        <c:delete val="0"/>
        <c:axPos val="l"/>
        <c:majorGridlines/>
        <c:title>
          <c:tx>
            <c:rich>
              <a:bodyPr rot="0" vert="horz"/>
              <a:lstStyle/>
              <a:p>
                <a:pPr>
                  <a:defRPr/>
                </a:pPr>
                <a:r>
                  <a:rPr lang="en-US"/>
                  <a:t>I [A]</a:t>
                </a:r>
              </a:p>
            </c:rich>
          </c:tx>
          <c:layout/>
          <c:overlay val="0"/>
        </c:title>
        <c:numFmt formatCode="0.00" sourceLinked="1"/>
        <c:majorTickMark val="out"/>
        <c:minorTickMark val="none"/>
        <c:tickLblPos val="nextTo"/>
        <c:crossAx val="12726656"/>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P</a:t>
            </a:r>
            <a:r>
              <a:rPr lang="pl-PL" baseline="0"/>
              <a:t> - V</a:t>
            </a:r>
            <a:r>
              <a:rPr lang="pl-PL"/>
              <a:t> </a:t>
            </a:r>
          </a:p>
        </c:rich>
      </c:tx>
      <c:layout>
        <c:manualLayout>
          <c:xMode val="edge"/>
          <c:yMode val="edge"/>
          <c:x val="0.36899300087489062"/>
          <c:y val="4.7085552595303752E-3"/>
        </c:manualLayout>
      </c:layout>
      <c:overlay val="0"/>
    </c:title>
    <c:autoTitleDeleted val="0"/>
    <c:plotArea>
      <c:layout>
        <c:manualLayout>
          <c:layoutTarget val="inner"/>
          <c:xMode val="edge"/>
          <c:yMode val="edge"/>
          <c:x val="0.18541093841610182"/>
          <c:y val="0.12761371160951765"/>
          <c:w val="0.72410736656841312"/>
          <c:h val="0.69321797496531612"/>
        </c:manualLayout>
      </c:layout>
      <c:scatterChart>
        <c:scatterStyle val="smoothMarker"/>
        <c:varyColors val="0"/>
        <c:ser>
          <c:idx val="0"/>
          <c:order val="0"/>
          <c:tx>
            <c:v>Panel 1</c:v>
          </c:tx>
          <c:marker>
            <c:symbol val="diamond"/>
            <c:size val="5"/>
          </c:marker>
          <c:xVal>
            <c:numRef>
              <c:f>'Fotowoltaika CZĘŚĆ 2'!$E$31:$E$42</c:f>
              <c:numCache>
                <c:formatCode>0.0</c:formatCode>
                <c:ptCount val="12"/>
              </c:numCache>
            </c:numRef>
          </c:xVal>
          <c:yVal>
            <c:numRef>
              <c:f>'Fotowoltaika CZĘŚĆ 2'!$G$31:$G$42</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extLst>
            <c:ext xmlns:c16="http://schemas.microsoft.com/office/drawing/2014/chart" uri="{C3380CC4-5D6E-409C-BE32-E72D297353CC}">
              <c16:uniqueId val="{00000000-8BF0-411A-AE66-2FA9920B6AB3}"/>
            </c:ext>
          </c:extLst>
        </c:ser>
        <c:dLbls>
          <c:showLegendKey val="0"/>
          <c:showVal val="0"/>
          <c:showCatName val="0"/>
          <c:showSerName val="0"/>
          <c:showPercent val="0"/>
          <c:showBubbleSize val="0"/>
        </c:dLbls>
        <c:axId val="12758400"/>
        <c:axId val="12789632"/>
      </c:scatterChart>
      <c:valAx>
        <c:axId val="12758400"/>
        <c:scaling>
          <c:orientation val="minMax"/>
        </c:scaling>
        <c:delete val="0"/>
        <c:axPos val="b"/>
        <c:title>
          <c:tx>
            <c:rich>
              <a:bodyPr/>
              <a:lstStyle/>
              <a:p>
                <a:pPr>
                  <a:defRPr/>
                </a:pPr>
                <a:r>
                  <a:rPr lang="pl-PL"/>
                  <a:t>V [V]</a:t>
                </a:r>
              </a:p>
            </c:rich>
          </c:tx>
          <c:layout/>
          <c:overlay val="0"/>
        </c:title>
        <c:numFmt formatCode="0.0" sourceLinked="1"/>
        <c:majorTickMark val="out"/>
        <c:minorTickMark val="none"/>
        <c:tickLblPos val="nextTo"/>
        <c:crossAx val="12789632"/>
        <c:crosses val="autoZero"/>
        <c:crossBetween val="midCat"/>
      </c:valAx>
      <c:valAx>
        <c:axId val="12789632"/>
        <c:scaling>
          <c:orientation val="minMax"/>
        </c:scaling>
        <c:delete val="0"/>
        <c:axPos val="l"/>
        <c:majorGridlines/>
        <c:title>
          <c:tx>
            <c:rich>
              <a:bodyPr rot="0" vert="horz"/>
              <a:lstStyle/>
              <a:p>
                <a:pPr>
                  <a:defRPr/>
                </a:pPr>
                <a:r>
                  <a:rPr lang="pl-PL"/>
                  <a:t>P</a:t>
                </a:r>
                <a:r>
                  <a:rPr lang="en-US"/>
                  <a:t> [</a:t>
                </a:r>
                <a:r>
                  <a:rPr lang="pl-PL"/>
                  <a:t>W</a:t>
                </a:r>
                <a:r>
                  <a:rPr lang="en-US"/>
                  <a:t>]</a:t>
                </a:r>
              </a:p>
            </c:rich>
          </c:tx>
          <c:layout/>
          <c:overlay val="0"/>
        </c:title>
        <c:numFmt formatCode="0.00" sourceLinked="1"/>
        <c:majorTickMark val="out"/>
        <c:minorTickMark val="none"/>
        <c:tickLblPos val="nextTo"/>
        <c:crossAx val="12758400"/>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I - V </a:t>
            </a:r>
          </a:p>
        </c:rich>
      </c:tx>
      <c:layout>
        <c:manualLayout>
          <c:xMode val="edge"/>
          <c:yMode val="edge"/>
          <c:x val="0.36899300087489062"/>
          <c:y val="4.7085552595303752E-3"/>
        </c:manualLayout>
      </c:layout>
      <c:overlay val="0"/>
    </c:title>
    <c:autoTitleDeleted val="0"/>
    <c:plotArea>
      <c:layout>
        <c:manualLayout>
          <c:layoutTarget val="inner"/>
          <c:xMode val="edge"/>
          <c:yMode val="edge"/>
          <c:x val="0.16604533229169074"/>
          <c:y val="0.12761371160951765"/>
          <c:w val="0.54562162523714552"/>
          <c:h val="0.69321797496531612"/>
        </c:manualLayout>
      </c:layout>
      <c:scatterChart>
        <c:scatterStyle val="smoothMarker"/>
        <c:varyColors val="0"/>
        <c:ser>
          <c:idx val="0"/>
          <c:order val="0"/>
          <c:tx>
            <c:v>szeregowe</c:v>
          </c:tx>
          <c:marker>
            <c:symbol val="diamond"/>
            <c:size val="5"/>
          </c:marker>
          <c:xVal>
            <c:numRef>
              <c:f>'Fotowoltaika CZĘŚĆ 3'!$I$31:$I$43</c:f>
              <c:numCache>
                <c:formatCode>0.0</c:formatCode>
                <c:ptCount val="13"/>
                <c:pt idx="12">
                  <c:v>0</c:v>
                </c:pt>
              </c:numCache>
            </c:numRef>
          </c:xVal>
          <c:yVal>
            <c:numRef>
              <c:f>'Fotowoltaika CZĘŚĆ 3'!$H$31:$H$43</c:f>
              <c:numCache>
                <c:formatCode>0.00</c:formatCode>
                <c:ptCount val="13"/>
                <c:pt idx="12">
                  <c:v>0</c:v>
                </c:pt>
              </c:numCache>
            </c:numRef>
          </c:yVal>
          <c:smooth val="1"/>
          <c:extLst>
            <c:ext xmlns:c16="http://schemas.microsoft.com/office/drawing/2014/chart" uri="{C3380CC4-5D6E-409C-BE32-E72D297353CC}">
              <c16:uniqueId val="{00000000-C389-4FCA-9973-0D59B01014E7}"/>
            </c:ext>
          </c:extLst>
        </c:ser>
        <c:ser>
          <c:idx val="1"/>
          <c:order val="1"/>
          <c:tx>
            <c:v>równoległe</c:v>
          </c:tx>
          <c:marker>
            <c:symbol val="circle"/>
            <c:size val="5"/>
          </c:marker>
          <c:xVal>
            <c:numRef>
              <c:f>'Fotowoltaika CZĘŚĆ 3'!$M$31:$M$43</c:f>
              <c:numCache>
                <c:formatCode>0.0</c:formatCode>
                <c:ptCount val="13"/>
                <c:pt idx="12">
                  <c:v>0</c:v>
                </c:pt>
              </c:numCache>
            </c:numRef>
          </c:xVal>
          <c:yVal>
            <c:numRef>
              <c:f>'Fotowoltaika CZĘŚĆ 3'!$L$31:$L$43</c:f>
              <c:numCache>
                <c:formatCode>0.00</c:formatCode>
                <c:ptCount val="13"/>
                <c:pt idx="12">
                  <c:v>0</c:v>
                </c:pt>
              </c:numCache>
            </c:numRef>
          </c:yVal>
          <c:smooth val="1"/>
          <c:extLst>
            <c:ext xmlns:c16="http://schemas.microsoft.com/office/drawing/2014/chart" uri="{C3380CC4-5D6E-409C-BE32-E72D297353CC}">
              <c16:uniqueId val="{00000001-C389-4FCA-9973-0D59B01014E7}"/>
            </c:ext>
          </c:extLst>
        </c:ser>
        <c:ser>
          <c:idx val="2"/>
          <c:order val="2"/>
          <c:tx>
            <c:v>pojedynczy panel</c:v>
          </c:tx>
          <c:xVal>
            <c:numRef>
              <c:f>'Fotowoltaika CZĘŚĆ 3'!$E$31:$E$43</c:f>
              <c:numCache>
                <c:formatCode>0.0</c:formatCode>
                <c:ptCount val="13"/>
                <c:pt idx="12">
                  <c:v>0</c:v>
                </c:pt>
              </c:numCache>
            </c:numRef>
          </c:xVal>
          <c:yVal>
            <c:numRef>
              <c:f>'Fotowoltaika CZĘŚĆ 3'!$D$31:$D$43</c:f>
              <c:numCache>
                <c:formatCode>0.00</c:formatCode>
                <c:ptCount val="13"/>
                <c:pt idx="12">
                  <c:v>0</c:v>
                </c:pt>
              </c:numCache>
            </c:numRef>
          </c:yVal>
          <c:smooth val="1"/>
          <c:extLst>
            <c:ext xmlns:c16="http://schemas.microsoft.com/office/drawing/2014/chart" uri="{C3380CC4-5D6E-409C-BE32-E72D297353CC}">
              <c16:uniqueId val="{00000000-48DA-4A73-8CF1-CDF86C4A341D}"/>
            </c:ext>
          </c:extLst>
        </c:ser>
        <c:dLbls>
          <c:showLegendKey val="0"/>
          <c:showVal val="0"/>
          <c:showCatName val="0"/>
          <c:showSerName val="0"/>
          <c:showPercent val="0"/>
          <c:showBubbleSize val="0"/>
        </c:dLbls>
        <c:axId val="195441408"/>
        <c:axId val="195511040"/>
      </c:scatterChart>
      <c:valAx>
        <c:axId val="195441408"/>
        <c:scaling>
          <c:orientation val="minMax"/>
          <c:min val="0"/>
        </c:scaling>
        <c:delete val="0"/>
        <c:axPos val="b"/>
        <c:title>
          <c:tx>
            <c:rich>
              <a:bodyPr/>
              <a:lstStyle/>
              <a:p>
                <a:pPr>
                  <a:defRPr/>
                </a:pPr>
                <a:r>
                  <a:rPr lang="pl-PL"/>
                  <a:t>V [V]</a:t>
                </a:r>
              </a:p>
            </c:rich>
          </c:tx>
          <c:layout/>
          <c:overlay val="0"/>
        </c:title>
        <c:numFmt formatCode="0.0" sourceLinked="1"/>
        <c:majorTickMark val="out"/>
        <c:minorTickMark val="none"/>
        <c:tickLblPos val="nextTo"/>
        <c:crossAx val="195511040"/>
        <c:crosses val="autoZero"/>
        <c:crossBetween val="midCat"/>
      </c:valAx>
      <c:valAx>
        <c:axId val="195511040"/>
        <c:scaling>
          <c:orientation val="minMax"/>
        </c:scaling>
        <c:delete val="0"/>
        <c:axPos val="l"/>
        <c:majorGridlines/>
        <c:title>
          <c:tx>
            <c:rich>
              <a:bodyPr rot="0" vert="horz"/>
              <a:lstStyle/>
              <a:p>
                <a:pPr>
                  <a:defRPr/>
                </a:pPr>
                <a:r>
                  <a:rPr lang="en-US"/>
                  <a:t>I [A]</a:t>
                </a:r>
              </a:p>
            </c:rich>
          </c:tx>
          <c:layout/>
          <c:overlay val="0"/>
        </c:title>
        <c:numFmt formatCode="0.00" sourceLinked="1"/>
        <c:majorTickMark val="out"/>
        <c:minorTickMark val="none"/>
        <c:tickLblPos val="nextTo"/>
        <c:crossAx val="195441408"/>
        <c:crosses val="autoZero"/>
        <c:crossBetween val="midCat"/>
      </c:valAx>
    </c:plotArea>
    <c:legend>
      <c:legendPos val="r"/>
      <c:layout>
        <c:manualLayout>
          <c:xMode val="edge"/>
          <c:yMode val="edge"/>
          <c:x val="0.78894429717753378"/>
          <c:y val="0.48777925996341415"/>
          <c:w val="0.21105571264226078"/>
          <c:h val="0.282460727832688"/>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P -</a:t>
            </a:r>
            <a:r>
              <a:rPr lang="pl-PL" baseline="0"/>
              <a:t> V</a:t>
            </a:r>
            <a:r>
              <a:rPr lang="pl-PL"/>
              <a:t> </a:t>
            </a:r>
          </a:p>
        </c:rich>
      </c:tx>
      <c:layout>
        <c:manualLayout>
          <c:xMode val="edge"/>
          <c:yMode val="edge"/>
          <c:x val="0.36296902907456724"/>
          <c:y val="9.7077747619900533E-3"/>
        </c:manualLayout>
      </c:layout>
      <c:overlay val="0"/>
    </c:title>
    <c:autoTitleDeleted val="0"/>
    <c:plotArea>
      <c:layout>
        <c:manualLayout>
          <c:layoutTarget val="inner"/>
          <c:xMode val="edge"/>
          <c:yMode val="edge"/>
          <c:x val="0.18105556572004536"/>
          <c:y val="0.12761371160951765"/>
          <c:w val="0.52854381541919671"/>
          <c:h val="0.69321797496531612"/>
        </c:manualLayout>
      </c:layout>
      <c:scatterChart>
        <c:scatterStyle val="smoothMarker"/>
        <c:varyColors val="0"/>
        <c:ser>
          <c:idx val="0"/>
          <c:order val="0"/>
          <c:tx>
            <c:v>szeregowe</c:v>
          </c:tx>
          <c:marker>
            <c:symbol val="diamond"/>
            <c:size val="5"/>
          </c:marker>
          <c:xVal>
            <c:numRef>
              <c:f>'Fotowoltaika CZĘŚĆ 3'!$I$31:$I$43</c:f>
              <c:numCache>
                <c:formatCode>0.0</c:formatCode>
                <c:ptCount val="13"/>
                <c:pt idx="12">
                  <c:v>0</c:v>
                </c:pt>
              </c:numCache>
            </c:numRef>
          </c:xVal>
          <c:yVal>
            <c:numRef>
              <c:f>'Fotowoltaika CZĘŚĆ 3'!$K$31:$K$43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extLst>
            <c:ext xmlns:c16="http://schemas.microsoft.com/office/drawing/2014/chart" uri="{C3380CC4-5D6E-409C-BE32-E72D297353CC}">
              <c16:uniqueId val="{00000000-596C-4357-AEE0-633528900859}"/>
            </c:ext>
          </c:extLst>
        </c:ser>
        <c:ser>
          <c:idx val="1"/>
          <c:order val="1"/>
          <c:tx>
            <c:v>równoległe</c:v>
          </c:tx>
          <c:marker>
            <c:symbol val="circle"/>
            <c:size val="5"/>
          </c:marker>
          <c:xVal>
            <c:numRef>
              <c:f>'Fotowoltaika CZĘŚĆ 3'!$M$31:$M$43</c:f>
              <c:numCache>
                <c:formatCode>0.0</c:formatCode>
                <c:ptCount val="13"/>
                <c:pt idx="12">
                  <c:v>0</c:v>
                </c:pt>
              </c:numCache>
            </c:numRef>
          </c:xVal>
          <c:yVal>
            <c:numRef>
              <c:f>'Fotowoltaika CZĘŚĆ 3'!$O$31:$O$43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extLst>
            <c:ext xmlns:c16="http://schemas.microsoft.com/office/drawing/2014/chart" uri="{C3380CC4-5D6E-409C-BE32-E72D297353CC}">
              <c16:uniqueId val="{00000001-596C-4357-AEE0-633528900859}"/>
            </c:ext>
          </c:extLst>
        </c:ser>
        <c:ser>
          <c:idx val="2"/>
          <c:order val="2"/>
          <c:tx>
            <c:v>pojedyczny panel</c:v>
          </c:tx>
          <c:xVal>
            <c:numRef>
              <c:f>'Fotowoltaika CZĘŚĆ 3'!$E$31:$E$43</c:f>
              <c:numCache>
                <c:formatCode>0.0</c:formatCode>
                <c:ptCount val="13"/>
                <c:pt idx="12">
                  <c:v>0</c:v>
                </c:pt>
              </c:numCache>
            </c:numRef>
          </c:xVal>
          <c:yVal>
            <c:numRef>
              <c:f>'Fotowoltaika CZĘŚĆ 3'!$G$31:$G$43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extLst>
            <c:ext xmlns:c16="http://schemas.microsoft.com/office/drawing/2014/chart" uri="{C3380CC4-5D6E-409C-BE32-E72D297353CC}">
              <c16:uniqueId val="{00000000-3176-400D-9848-8F321C8ECA20}"/>
            </c:ext>
          </c:extLst>
        </c:ser>
        <c:dLbls>
          <c:showLegendKey val="0"/>
          <c:showVal val="0"/>
          <c:showCatName val="0"/>
          <c:showSerName val="0"/>
          <c:showPercent val="0"/>
          <c:showBubbleSize val="0"/>
        </c:dLbls>
        <c:axId val="240980352"/>
        <c:axId val="240982272"/>
      </c:scatterChart>
      <c:valAx>
        <c:axId val="240980352"/>
        <c:scaling>
          <c:orientation val="minMax"/>
          <c:min val="0"/>
        </c:scaling>
        <c:delete val="0"/>
        <c:axPos val="b"/>
        <c:title>
          <c:tx>
            <c:rich>
              <a:bodyPr/>
              <a:lstStyle/>
              <a:p>
                <a:pPr>
                  <a:defRPr/>
                </a:pPr>
                <a:r>
                  <a:rPr lang="pl-PL"/>
                  <a:t>V [V]</a:t>
                </a:r>
              </a:p>
            </c:rich>
          </c:tx>
          <c:layout/>
          <c:overlay val="0"/>
        </c:title>
        <c:numFmt formatCode="0.0" sourceLinked="1"/>
        <c:majorTickMark val="out"/>
        <c:minorTickMark val="none"/>
        <c:tickLblPos val="nextTo"/>
        <c:crossAx val="240982272"/>
        <c:crosses val="autoZero"/>
        <c:crossBetween val="midCat"/>
      </c:valAx>
      <c:valAx>
        <c:axId val="240982272"/>
        <c:scaling>
          <c:orientation val="minMax"/>
          <c:min val="0"/>
        </c:scaling>
        <c:delete val="0"/>
        <c:axPos val="l"/>
        <c:majorGridlines/>
        <c:title>
          <c:tx>
            <c:rich>
              <a:bodyPr rot="0" vert="horz"/>
              <a:lstStyle/>
              <a:p>
                <a:pPr>
                  <a:defRPr/>
                </a:pPr>
                <a:r>
                  <a:rPr lang="pl-PL"/>
                  <a:t>P</a:t>
                </a:r>
                <a:r>
                  <a:rPr lang="en-US"/>
                  <a:t> [</a:t>
                </a:r>
                <a:r>
                  <a:rPr lang="pl-PL"/>
                  <a:t>W</a:t>
                </a:r>
                <a:r>
                  <a:rPr lang="en-US"/>
                  <a:t>]</a:t>
                </a:r>
              </a:p>
            </c:rich>
          </c:tx>
          <c:layout/>
          <c:overlay val="0"/>
        </c:title>
        <c:numFmt formatCode="0.00" sourceLinked="1"/>
        <c:majorTickMark val="out"/>
        <c:minorTickMark val="none"/>
        <c:tickLblPos val="nextTo"/>
        <c:crossAx val="240980352"/>
        <c:crosses val="autoZero"/>
        <c:crossBetween val="midCat"/>
      </c:valAx>
    </c:plotArea>
    <c:legend>
      <c:legendPos val="r"/>
      <c:layout>
        <c:manualLayout>
          <c:xMode val="edge"/>
          <c:yMode val="edge"/>
          <c:x val="0.78894429717753378"/>
          <c:y val="0.48777925996341415"/>
          <c:w val="0.2110557919708636"/>
          <c:h val="0.28211582260287604"/>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4.jpeg"/><Relationship Id="rId6" Type="http://schemas.openxmlformats.org/officeDocument/2006/relationships/image" Target="../media/image5.png"/><Relationship Id="rId5" Type="http://schemas.openxmlformats.org/officeDocument/2006/relationships/image" Target="../media/image1.jp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chart" Target="../charts/chart5.xml"/><Relationship Id="rId7" Type="http://schemas.openxmlformats.org/officeDocument/2006/relationships/image" Target="../media/image1.jpg"/><Relationship Id="rId2" Type="http://schemas.openxmlformats.org/officeDocument/2006/relationships/chart" Target="../charts/chart4.xml"/><Relationship Id="rId1" Type="http://schemas.openxmlformats.org/officeDocument/2006/relationships/image" Target="../media/image4.jpe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4.jpeg"/><Relationship Id="rId6" Type="http://schemas.openxmlformats.org/officeDocument/2006/relationships/image" Target="../media/image5.png"/><Relationship Id="rId5" Type="http://schemas.openxmlformats.org/officeDocument/2006/relationships/image" Target="../media/image1.jpg"/><Relationship Id="rId4"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9</xdr:col>
      <xdr:colOff>547517</xdr:colOff>
      <xdr:row>8</xdr:row>
      <xdr:rowOff>112966</xdr:rowOff>
    </xdr:to>
    <xdr:pic>
      <xdr:nvPicPr>
        <xdr:cNvPr id="2" name="Obraz 1">
          <a:extLst>
            <a:ext uri="{FF2B5EF4-FFF2-40B4-BE49-F238E27FC236}">
              <a16:creationId xmlns:a16="http://schemas.microsoft.com/office/drawing/2014/main" id="{9ADFF431-86CF-44B8-B317-D3DB745A91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3948" y="204044"/>
          <a:ext cx="5017494" cy="1290047"/>
        </a:xfrm>
        <a:prstGeom prst="rect">
          <a:avLst/>
        </a:prstGeom>
      </xdr:spPr>
    </xdr:pic>
    <xdr:clientData/>
  </xdr:twoCellAnchor>
  <xdr:twoCellAnchor editAs="oneCell">
    <xdr:from>
      <xdr:col>5</xdr:col>
      <xdr:colOff>91440</xdr:colOff>
      <xdr:row>51</xdr:row>
      <xdr:rowOff>137161</xdr:rowOff>
    </xdr:from>
    <xdr:to>
      <xdr:col>7</xdr:col>
      <xdr:colOff>274320</xdr:colOff>
      <xdr:row>54</xdr:row>
      <xdr:rowOff>133648</xdr:rowOff>
    </xdr:to>
    <xdr:pic>
      <xdr:nvPicPr>
        <xdr:cNvPr id="3" name="Obraz 2" descr="Znalezione obrazy dla zapytania cc by sa">
          <a:extLst>
            <a:ext uri="{FF2B5EF4-FFF2-40B4-BE49-F238E27FC236}">
              <a16:creationId xmlns:a16="http://schemas.microsoft.com/office/drawing/2014/main" id="{BE8E6359-F687-4E78-AE53-93D3C3C59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0765" y="8662036"/>
          <a:ext cx="1402080" cy="539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589906</xdr:colOff>
      <xdr:row>0</xdr:row>
      <xdr:rowOff>333791</xdr:rowOff>
    </xdr:from>
    <xdr:to>
      <xdr:col>8</xdr:col>
      <xdr:colOff>377554</xdr:colOff>
      <xdr:row>0</xdr:row>
      <xdr:rowOff>333791</xdr:rowOff>
    </xdr:to>
    <xdr:pic>
      <xdr:nvPicPr>
        <xdr:cNvPr id="3" name="Obraz 2" descr="logo+P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5631" y="333791"/>
          <a:ext cx="532840" cy="457200"/>
        </a:xfrm>
        <a:prstGeom prst="rect">
          <a:avLst/>
        </a:prstGeom>
        <a:noFill/>
        <a:ln>
          <a:noFill/>
        </a:ln>
      </xdr:spPr>
    </xdr:pic>
    <xdr:clientData/>
  </xdr:twoCellAnchor>
  <xdr:twoCellAnchor>
    <xdr:from>
      <xdr:col>2</xdr:col>
      <xdr:colOff>457200</xdr:colOff>
      <xdr:row>31</xdr:row>
      <xdr:rowOff>38100</xdr:rowOff>
    </xdr:from>
    <xdr:to>
      <xdr:col>2</xdr:col>
      <xdr:colOff>638175</xdr:colOff>
      <xdr:row>36</xdr:row>
      <xdr:rowOff>123825</xdr:rowOff>
    </xdr:to>
    <xdr:sp macro="" textlink="">
      <xdr:nvSpPr>
        <xdr:cNvPr id="2052" name="AutoShape 4"/>
        <xdr:cNvSpPr>
          <a:spLocks noChangeArrowheads="1"/>
        </xdr:cNvSpPr>
      </xdr:nvSpPr>
      <xdr:spPr bwMode="auto">
        <a:xfrm rot="10800000">
          <a:off x="457200" y="6781800"/>
          <a:ext cx="180975" cy="1228725"/>
        </a:xfrm>
        <a:prstGeom prst="rtTriangle">
          <a:avLst/>
        </a:prstGeom>
        <a:solidFill>
          <a:srgbClr val="BFBFBF"/>
        </a:solidFill>
        <a:ln w="9525">
          <a:solidFill>
            <a:srgbClr val="000000"/>
          </a:solidFill>
          <a:miter lim="800000"/>
          <a:headEnd/>
          <a:tailEnd/>
        </a:ln>
      </xdr:spPr>
    </xdr:sp>
    <xdr:clientData/>
  </xdr:twoCellAnchor>
  <xdr:twoCellAnchor>
    <xdr:from>
      <xdr:col>2</xdr:col>
      <xdr:colOff>28575</xdr:colOff>
      <xdr:row>30</xdr:row>
      <xdr:rowOff>161925</xdr:rowOff>
    </xdr:from>
    <xdr:to>
      <xdr:col>2</xdr:col>
      <xdr:colOff>476250</xdr:colOff>
      <xdr:row>32</xdr:row>
      <xdr:rowOff>0</xdr:rowOff>
    </xdr:to>
    <xdr:sp macro="" textlink="">
      <xdr:nvSpPr>
        <xdr:cNvPr id="12" name="pole tekstowe 11"/>
        <xdr:cNvSpPr txBox="1"/>
      </xdr:nvSpPr>
      <xdr:spPr>
        <a:xfrm>
          <a:off x="28575" y="6705600"/>
          <a:ext cx="4476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max</a:t>
          </a:r>
        </a:p>
      </xdr:txBody>
    </xdr:sp>
    <xdr:clientData/>
  </xdr:twoCellAnchor>
  <xdr:twoCellAnchor>
    <xdr:from>
      <xdr:col>2</xdr:col>
      <xdr:colOff>66675</xdr:colOff>
      <xdr:row>35</xdr:row>
      <xdr:rowOff>89647</xdr:rowOff>
    </xdr:from>
    <xdr:to>
      <xdr:col>2</xdr:col>
      <xdr:colOff>514350</xdr:colOff>
      <xdr:row>36</xdr:row>
      <xdr:rowOff>145676</xdr:rowOff>
    </xdr:to>
    <xdr:sp macro="" textlink="">
      <xdr:nvSpPr>
        <xdr:cNvPr id="17" name="pole tekstowe 16"/>
        <xdr:cNvSpPr txBox="1"/>
      </xdr:nvSpPr>
      <xdr:spPr>
        <a:xfrm>
          <a:off x="66675" y="9659471"/>
          <a:ext cx="447675"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min</a:t>
          </a:r>
        </a:p>
      </xdr:txBody>
    </xdr:sp>
    <xdr:clientData/>
  </xdr:twoCellAnchor>
  <mc:AlternateContent xmlns:mc="http://schemas.openxmlformats.org/markup-compatibility/2006">
    <mc:Choice xmlns:a14="http://schemas.microsoft.com/office/drawing/2010/main" Requires="a14">
      <xdr:twoCellAnchor>
        <xdr:from>
          <xdr:col>7</xdr:col>
          <xdr:colOff>220980</xdr:colOff>
          <xdr:row>28</xdr:row>
          <xdr:rowOff>68580</xdr:rowOff>
        </xdr:from>
        <xdr:to>
          <xdr:col>8</xdr:col>
          <xdr:colOff>685800</xdr:colOff>
          <xdr:row>29</xdr:row>
          <xdr:rowOff>114300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65690</xdr:colOff>
      <xdr:row>37</xdr:row>
      <xdr:rowOff>183931</xdr:rowOff>
    </xdr:from>
    <xdr:to>
      <xdr:col>6</xdr:col>
      <xdr:colOff>505810</xdr:colOff>
      <xdr:row>50</xdr:row>
      <xdr:rowOff>10511</xdr:rowOff>
    </xdr:to>
    <xdr:graphicFrame macro="">
      <xdr:nvGraphicFramePr>
        <xdr:cNvPr id="27" name="Wykres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564931</xdr:colOff>
      <xdr:row>38</xdr:row>
      <xdr:rowOff>0</xdr:rowOff>
    </xdr:from>
    <xdr:to>
      <xdr:col>10</xdr:col>
      <xdr:colOff>479535</xdr:colOff>
      <xdr:row>50</xdr:row>
      <xdr:rowOff>17080</xdr:rowOff>
    </xdr:to>
    <xdr:graphicFrame macro="">
      <xdr:nvGraphicFramePr>
        <xdr:cNvPr id="29" name="Wykres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545224</xdr:colOff>
      <xdr:row>38</xdr:row>
      <xdr:rowOff>0</xdr:rowOff>
    </xdr:from>
    <xdr:to>
      <xdr:col>15</xdr:col>
      <xdr:colOff>486103</xdr:colOff>
      <xdr:row>50</xdr:row>
      <xdr:rowOff>17080</xdr:rowOff>
    </xdr:to>
    <xdr:graphicFrame macro="">
      <xdr:nvGraphicFramePr>
        <xdr:cNvPr id="30" name="Wykres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134471</xdr:colOff>
      <xdr:row>0</xdr:row>
      <xdr:rowOff>235323</xdr:rowOff>
    </xdr:from>
    <xdr:to>
      <xdr:col>14</xdr:col>
      <xdr:colOff>517165</xdr:colOff>
      <xdr:row>0</xdr:row>
      <xdr:rowOff>2151933</xdr:rowOff>
    </xdr:to>
    <xdr:pic>
      <xdr:nvPicPr>
        <xdr:cNvPr id="28" name="Obraz 27">
          <a:extLst>
            <a:ext uri="{FF2B5EF4-FFF2-40B4-BE49-F238E27FC236}">
              <a16:creationId xmlns:a16="http://schemas.microsoft.com/office/drawing/2014/main" id="{EB370559-34C9-4E25-926E-300D912B4D6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62853" y="235323"/>
          <a:ext cx="7812194" cy="1916610"/>
        </a:xfrm>
        <a:prstGeom prst="rect">
          <a:avLst/>
        </a:prstGeom>
      </xdr:spPr>
    </xdr:pic>
    <xdr:clientData/>
  </xdr:twoCellAnchor>
  <xdr:twoCellAnchor>
    <xdr:from>
      <xdr:col>8</xdr:col>
      <xdr:colOff>134470</xdr:colOff>
      <xdr:row>6</xdr:row>
      <xdr:rowOff>67235</xdr:rowOff>
    </xdr:from>
    <xdr:to>
      <xdr:col>15</xdr:col>
      <xdr:colOff>511548</xdr:colOff>
      <xdr:row>22</xdr:row>
      <xdr:rowOff>45383</xdr:rowOff>
    </xdr:to>
    <xdr:pic>
      <xdr:nvPicPr>
        <xdr:cNvPr id="32" name="Obraz 0" descr="solar PV schemat bez modułu AC.bmp"/>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1732" t="2319" r="3914" b="3004"/>
        <a:stretch>
          <a:fillRect/>
        </a:stretch>
      </xdr:blipFill>
      <xdr:spPr bwMode="auto">
        <a:xfrm>
          <a:off x="4818529" y="3294529"/>
          <a:ext cx="4949078" cy="4516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589906</xdr:colOff>
      <xdr:row>0</xdr:row>
      <xdr:rowOff>333791</xdr:rowOff>
    </xdr:from>
    <xdr:to>
      <xdr:col>8</xdr:col>
      <xdr:colOff>377554</xdr:colOff>
      <xdr:row>0</xdr:row>
      <xdr:rowOff>333791</xdr:rowOff>
    </xdr:to>
    <xdr:pic>
      <xdr:nvPicPr>
        <xdr:cNvPr id="2" name="Obraz 1" descr="logo+P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9931" y="333791"/>
          <a:ext cx="473448" cy="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8</xdr:col>
          <xdr:colOff>121920</xdr:colOff>
          <xdr:row>30</xdr:row>
          <xdr:rowOff>60960</xdr:rowOff>
        </xdr:from>
        <xdr:to>
          <xdr:col>10</xdr:col>
          <xdr:colOff>22860</xdr:colOff>
          <xdr:row>33</xdr:row>
          <xdr:rowOff>45720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36</xdr:row>
          <xdr:rowOff>137160</xdr:rowOff>
        </xdr:from>
        <xdr:to>
          <xdr:col>10</xdr:col>
          <xdr:colOff>137160</xdr:colOff>
          <xdr:row>39</xdr:row>
          <xdr:rowOff>137160</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91965</xdr:colOff>
      <xdr:row>45</xdr:row>
      <xdr:rowOff>126125</xdr:rowOff>
    </xdr:from>
    <xdr:to>
      <xdr:col>7</xdr:col>
      <xdr:colOff>538655</xdr:colOff>
      <xdr:row>59</xdr:row>
      <xdr:rowOff>76200</xdr:rowOff>
    </xdr:to>
    <xdr:graphicFrame macro="">
      <xdr:nvGraphicFramePr>
        <xdr:cNvPr id="9" name="Wykres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6569</xdr:colOff>
      <xdr:row>45</xdr:row>
      <xdr:rowOff>131379</xdr:rowOff>
    </xdr:from>
    <xdr:to>
      <xdr:col>13</xdr:col>
      <xdr:colOff>571500</xdr:colOff>
      <xdr:row>59</xdr:row>
      <xdr:rowOff>85725</xdr:rowOff>
    </xdr:to>
    <xdr:graphicFrame macro="">
      <xdr:nvGraphicFramePr>
        <xdr:cNvPr id="10" name="Wykres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8</xdr:col>
          <xdr:colOff>175260</xdr:colOff>
          <xdr:row>28</xdr:row>
          <xdr:rowOff>45720</xdr:rowOff>
        </xdr:from>
        <xdr:to>
          <xdr:col>10</xdr:col>
          <xdr:colOff>365760</xdr:colOff>
          <xdr:row>30</xdr:row>
          <xdr:rowOff>45720</xdr:rowOff>
        </xdr:to>
        <xdr:sp macro="" textlink="">
          <xdr:nvSpPr>
            <xdr:cNvPr id="4100" name="Object 4" hidden="1">
              <a:extLst>
                <a:ext uri="{63B3BB69-23CF-44E3-9099-C40C66FF867C}">
                  <a14:compatExt spid="_x0000_s4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33</xdr:row>
          <xdr:rowOff>99060</xdr:rowOff>
        </xdr:from>
        <xdr:to>
          <xdr:col>10</xdr:col>
          <xdr:colOff>76200</xdr:colOff>
          <xdr:row>36</xdr:row>
          <xdr:rowOff>121920</xdr:rowOff>
        </xdr:to>
        <xdr:sp macro="" textlink="">
          <xdr:nvSpPr>
            <xdr:cNvPr id="4101" name="Object 5" hidden="1">
              <a:extLst>
                <a:ext uri="{63B3BB69-23CF-44E3-9099-C40C66FF867C}">
                  <a14:compatExt spid="_x0000_s410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39</xdr:row>
          <xdr:rowOff>121920</xdr:rowOff>
        </xdr:from>
        <xdr:to>
          <xdr:col>10</xdr:col>
          <xdr:colOff>403860</xdr:colOff>
          <xdr:row>42</xdr:row>
          <xdr:rowOff>213360</xdr:rowOff>
        </xdr:to>
        <xdr:sp macro="" textlink="">
          <xdr:nvSpPr>
            <xdr:cNvPr id="4102" name="Object 6" hidden="1">
              <a:extLst>
                <a:ext uri="{63B3BB69-23CF-44E3-9099-C40C66FF867C}">
                  <a14:compatExt spid="_x0000_s410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8</xdr:col>
      <xdr:colOff>168088</xdr:colOff>
      <xdr:row>7</xdr:row>
      <xdr:rowOff>22411</xdr:rowOff>
    </xdr:from>
    <xdr:to>
      <xdr:col>15</xdr:col>
      <xdr:colOff>441336</xdr:colOff>
      <xdr:row>21</xdr:row>
      <xdr:rowOff>74441</xdr:rowOff>
    </xdr:to>
    <xdr:pic>
      <xdr:nvPicPr>
        <xdr:cNvPr id="19"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63913" y="3737161"/>
          <a:ext cx="4873822" cy="4183158"/>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17</xdr:col>
      <xdr:colOff>120461</xdr:colOff>
      <xdr:row>28</xdr:row>
      <xdr:rowOff>78439</xdr:rowOff>
    </xdr:from>
    <xdr:to>
      <xdr:col>23</xdr:col>
      <xdr:colOff>314946</xdr:colOff>
      <xdr:row>43</xdr:row>
      <xdr:rowOff>11206</xdr:rowOff>
    </xdr:to>
    <xdr:pic>
      <xdr:nvPicPr>
        <xdr:cNvPr id="20" name="Obraz 30"/>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3890" t="14285" r="16331" b="6052"/>
        <a:stretch>
          <a:fillRect/>
        </a:stretch>
      </xdr:blipFill>
      <xdr:spPr bwMode="auto">
        <a:xfrm>
          <a:off x="10138520" y="9256057"/>
          <a:ext cx="3825191" cy="2767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114861</xdr:colOff>
      <xdr:row>28</xdr:row>
      <xdr:rowOff>64595</xdr:rowOff>
    </xdr:from>
    <xdr:to>
      <xdr:col>17</xdr:col>
      <xdr:colOff>81961</xdr:colOff>
      <xdr:row>42</xdr:row>
      <xdr:rowOff>224118</xdr:rowOff>
    </xdr:to>
    <xdr:pic>
      <xdr:nvPicPr>
        <xdr:cNvPr id="21" name="Obraz 103"/>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22479" t="14285" r="18843" b="7672"/>
        <a:stretch>
          <a:fillRect/>
        </a:stretch>
      </xdr:blipFill>
      <xdr:spPr bwMode="auto">
        <a:xfrm>
          <a:off x="6950449" y="9242213"/>
          <a:ext cx="3149571" cy="2759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134471</xdr:colOff>
      <xdr:row>0</xdr:row>
      <xdr:rowOff>235323</xdr:rowOff>
    </xdr:from>
    <xdr:to>
      <xdr:col>14</xdr:col>
      <xdr:colOff>517165</xdr:colOff>
      <xdr:row>0</xdr:row>
      <xdr:rowOff>2151933</xdr:rowOff>
    </xdr:to>
    <xdr:pic>
      <xdr:nvPicPr>
        <xdr:cNvPr id="22" name="Obraz 21">
          <a:extLst>
            <a:ext uri="{FF2B5EF4-FFF2-40B4-BE49-F238E27FC236}">
              <a16:creationId xmlns:a16="http://schemas.microsoft.com/office/drawing/2014/main" id="{EB370559-34C9-4E25-926E-300D912B4D66}"/>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353671" y="235323"/>
          <a:ext cx="7850294" cy="1916610"/>
        </a:xfrm>
        <a:prstGeom prst="rect">
          <a:avLst/>
        </a:prstGeom>
      </xdr:spPr>
    </xdr:pic>
    <xdr:clientData/>
  </xdr:twoCellAnchor>
  <xdr:twoCellAnchor>
    <xdr:from>
      <xdr:col>8</xdr:col>
      <xdr:colOff>134470</xdr:colOff>
      <xdr:row>6</xdr:row>
      <xdr:rowOff>67235</xdr:rowOff>
    </xdr:from>
    <xdr:to>
      <xdr:col>15</xdr:col>
      <xdr:colOff>511548</xdr:colOff>
      <xdr:row>22</xdr:row>
      <xdr:rowOff>45383</xdr:rowOff>
    </xdr:to>
    <xdr:pic>
      <xdr:nvPicPr>
        <xdr:cNvPr id="23" name="Obraz 0" descr="solar PV schemat bez modułu AC.bmp"/>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l="1732" t="2319" r="3914" b="3004"/>
        <a:stretch>
          <a:fillRect/>
        </a:stretch>
      </xdr:blipFill>
      <xdr:spPr bwMode="auto">
        <a:xfrm>
          <a:off x="4830295" y="3286685"/>
          <a:ext cx="4977653" cy="489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589906</xdr:colOff>
      <xdr:row>0</xdr:row>
      <xdr:rowOff>333791</xdr:rowOff>
    </xdr:from>
    <xdr:to>
      <xdr:col>8</xdr:col>
      <xdr:colOff>377554</xdr:colOff>
      <xdr:row>0</xdr:row>
      <xdr:rowOff>333791</xdr:rowOff>
    </xdr:to>
    <xdr:pic>
      <xdr:nvPicPr>
        <xdr:cNvPr id="2" name="Obraz 1" descr="logo+P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9931" y="333791"/>
          <a:ext cx="473448" cy="0"/>
        </a:xfrm>
        <a:prstGeom prst="rect">
          <a:avLst/>
        </a:prstGeom>
        <a:noFill/>
        <a:ln>
          <a:noFill/>
        </a:ln>
      </xdr:spPr>
    </xdr:pic>
    <xdr:clientData/>
  </xdr:twoCellAnchor>
  <xdr:twoCellAnchor>
    <xdr:from>
      <xdr:col>2</xdr:col>
      <xdr:colOff>0</xdr:colOff>
      <xdr:row>44</xdr:row>
      <xdr:rowOff>190500</xdr:rowOff>
    </xdr:from>
    <xdr:to>
      <xdr:col>8</xdr:col>
      <xdr:colOff>131380</xdr:colOff>
      <xdr:row>59</xdr:row>
      <xdr:rowOff>30218</xdr:rowOff>
    </xdr:to>
    <xdr:graphicFrame macro="">
      <xdr:nvGraphicFramePr>
        <xdr:cNvPr id="17" name="Wykres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249621</xdr:colOff>
      <xdr:row>45</xdr:row>
      <xdr:rowOff>6569</xdr:rowOff>
    </xdr:from>
    <xdr:to>
      <xdr:col>15</xdr:col>
      <xdr:colOff>89647</xdr:colOff>
      <xdr:row>59</xdr:row>
      <xdr:rowOff>36787</xdr:rowOff>
    </xdr:to>
    <xdr:graphicFrame macro="">
      <xdr:nvGraphicFramePr>
        <xdr:cNvPr id="18" name="Wykres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168088</xdr:colOff>
      <xdr:row>7</xdr:row>
      <xdr:rowOff>22411</xdr:rowOff>
    </xdr:from>
    <xdr:to>
      <xdr:col>15</xdr:col>
      <xdr:colOff>441335</xdr:colOff>
      <xdr:row>21</xdr:row>
      <xdr:rowOff>224119</xdr:rowOff>
    </xdr:to>
    <xdr:pic>
      <xdr:nvPicPr>
        <xdr:cNvPr id="19"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63913" y="3737161"/>
          <a:ext cx="4873822" cy="4183158"/>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134471</xdr:colOff>
      <xdr:row>0</xdr:row>
      <xdr:rowOff>235323</xdr:rowOff>
    </xdr:from>
    <xdr:to>
      <xdr:col>14</xdr:col>
      <xdr:colOff>360282</xdr:colOff>
      <xdr:row>0</xdr:row>
      <xdr:rowOff>2151933</xdr:rowOff>
    </xdr:to>
    <xdr:pic>
      <xdr:nvPicPr>
        <xdr:cNvPr id="22" name="Obraz 21">
          <a:extLst>
            <a:ext uri="{FF2B5EF4-FFF2-40B4-BE49-F238E27FC236}">
              <a16:creationId xmlns:a16="http://schemas.microsoft.com/office/drawing/2014/main" id="{EB370559-34C9-4E25-926E-300D912B4D6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53671" y="235323"/>
          <a:ext cx="7850294" cy="1916610"/>
        </a:xfrm>
        <a:prstGeom prst="rect">
          <a:avLst/>
        </a:prstGeom>
      </xdr:spPr>
    </xdr:pic>
    <xdr:clientData/>
  </xdr:twoCellAnchor>
  <xdr:twoCellAnchor>
    <xdr:from>
      <xdr:col>8</xdr:col>
      <xdr:colOff>134470</xdr:colOff>
      <xdr:row>6</xdr:row>
      <xdr:rowOff>67235</xdr:rowOff>
    </xdr:from>
    <xdr:to>
      <xdr:col>15</xdr:col>
      <xdr:colOff>511548</xdr:colOff>
      <xdr:row>22</xdr:row>
      <xdr:rowOff>45383</xdr:rowOff>
    </xdr:to>
    <xdr:pic>
      <xdr:nvPicPr>
        <xdr:cNvPr id="23" name="Obraz 0" descr="solar PV schemat bez modułu AC.bmp"/>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1732" t="2319" r="3914" b="3004"/>
        <a:stretch>
          <a:fillRect/>
        </a:stretch>
      </xdr:blipFill>
      <xdr:spPr bwMode="auto">
        <a:xfrm>
          <a:off x="4830295" y="3286685"/>
          <a:ext cx="4977653" cy="489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zko&#322;a/dyda/mechanika%20p&#322;yn&#243;w/VIIIpo&#347;piech%2031%20temperat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ACA%20PB/Laboratorium%20OZE/AZE/&#263;wiczenia%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ar collectors"/>
      <sheetName val="Arkusz3"/>
      <sheetName val="Stałe"/>
      <sheetName val="Stałe Ogół"/>
      <sheetName val="błąd lepk. i gęst. winidur"/>
      <sheetName val="Pomiar prędkości i rozkł. pręd."/>
      <sheetName val="Cechowanie manometru"/>
      <sheetName val="Wsp. strat na dł. winidur"/>
      <sheetName val="Wsp. strat lokalnych"/>
      <sheetName val="Zastosowanie Prawa H-P"/>
      <sheetName val="błąd lepkości LRe"/>
      <sheetName val="Liczba Reynoldsa"/>
      <sheetName val="Naczynko wirujące"/>
      <sheetName val="błąd lepk. i gęst. stal"/>
      <sheetName val="Stałe Gogół"/>
      <sheetName val="Wsp. strat na dł. stal"/>
      <sheetName val="Cechowanie zwężki Venturiego"/>
      <sheetName val="Rachunek Błędów"/>
      <sheetName val="błąd lepk. i gęst. str. lok."/>
      <sheetName val="Cechowanie rotametru"/>
      <sheetName val="błąd gęstości ZV"/>
      <sheetName val="Pomiar prędkości i rozkł. zgiet"/>
      <sheetName val="lepkość porównanie danych"/>
    </sheetNames>
    <sheetDataSet>
      <sheetData sheetId="0"/>
      <sheetData sheetId="1"/>
      <sheetData sheetId="2" refreshError="1">
        <row r="1">
          <cell r="A1" t="str">
            <v>T</v>
          </cell>
          <cell r="B1" t="str">
            <v>r</v>
          </cell>
        </row>
        <row r="2">
          <cell r="A2" t="str">
            <v>K</v>
          </cell>
          <cell r="B2" t="str">
            <v>kg/m3</v>
          </cell>
        </row>
        <row r="3">
          <cell r="A3">
            <v>270</v>
          </cell>
          <cell r="B3">
            <v>999.55</v>
          </cell>
        </row>
        <row r="4">
          <cell r="A4">
            <v>271</v>
          </cell>
          <cell r="B4">
            <v>999.67</v>
          </cell>
        </row>
        <row r="5">
          <cell r="A5">
            <v>272</v>
          </cell>
          <cell r="B5">
            <v>999.76</v>
          </cell>
        </row>
        <row r="6">
          <cell r="A6">
            <v>273</v>
          </cell>
          <cell r="B6">
            <v>999.84</v>
          </cell>
        </row>
        <row r="7">
          <cell r="A7">
            <v>274</v>
          </cell>
          <cell r="B7">
            <v>999.9</v>
          </cell>
        </row>
        <row r="8">
          <cell r="A8">
            <v>275</v>
          </cell>
          <cell r="B8">
            <v>999.94</v>
          </cell>
        </row>
        <row r="9">
          <cell r="A9">
            <v>276</v>
          </cell>
          <cell r="B9">
            <v>999.96</v>
          </cell>
        </row>
        <row r="10">
          <cell r="A10">
            <v>277</v>
          </cell>
          <cell r="B10">
            <v>999.97</v>
          </cell>
        </row>
        <row r="11">
          <cell r="A11">
            <v>278</v>
          </cell>
          <cell r="B11">
            <v>999.96</v>
          </cell>
        </row>
        <row r="12">
          <cell r="A12">
            <v>279</v>
          </cell>
          <cell r="B12">
            <v>999.94</v>
          </cell>
        </row>
        <row r="13">
          <cell r="A13">
            <v>280</v>
          </cell>
          <cell r="B13">
            <v>999.9</v>
          </cell>
        </row>
        <row r="14">
          <cell r="A14">
            <v>281</v>
          </cell>
          <cell r="B14">
            <v>999.85</v>
          </cell>
        </row>
        <row r="15">
          <cell r="A15">
            <v>282</v>
          </cell>
          <cell r="B15">
            <v>999.78</v>
          </cell>
        </row>
        <row r="16">
          <cell r="A16">
            <v>283</v>
          </cell>
          <cell r="B16">
            <v>999.7</v>
          </cell>
        </row>
        <row r="17">
          <cell r="A17">
            <v>284</v>
          </cell>
          <cell r="B17">
            <v>999.6</v>
          </cell>
        </row>
        <row r="18">
          <cell r="A18">
            <v>285</v>
          </cell>
          <cell r="B18">
            <v>999.5</v>
          </cell>
        </row>
        <row r="19">
          <cell r="A19">
            <v>286</v>
          </cell>
          <cell r="B19">
            <v>999.37</v>
          </cell>
        </row>
        <row r="20">
          <cell r="A20">
            <v>287</v>
          </cell>
          <cell r="B20">
            <v>999.24</v>
          </cell>
        </row>
        <row r="21">
          <cell r="A21">
            <v>288</v>
          </cell>
          <cell r="B21">
            <v>999.1</v>
          </cell>
        </row>
        <row r="22">
          <cell r="A22">
            <v>289</v>
          </cell>
          <cell r="B22">
            <v>998.94</v>
          </cell>
        </row>
        <row r="23">
          <cell r="A23">
            <v>290</v>
          </cell>
          <cell r="B23">
            <v>998.77</v>
          </cell>
        </row>
        <row r="24">
          <cell r="A24">
            <v>291</v>
          </cell>
          <cell r="B24">
            <v>998.59</v>
          </cell>
        </row>
        <row r="25">
          <cell r="A25">
            <v>292</v>
          </cell>
          <cell r="B25">
            <v>998.4</v>
          </cell>
        </row>
        <row r="26">
          <cell r="A26">
            <v>293</v>
          </cell>
          <cell r="B26">
            <v>998.2</v>
          </cell>
        </row>
        <row r="27">
          <cell r="A27">
            <v>294</v>
          </cell>
          <cell r="B27">
            <v>997.99</v>
          </cell>
        </row>
        <row r="28">
          <cell r="A28">
            <v>295</v>
          </cell>
          <cell r="B28">
            <v>997.77</v>
          </cell>
        </row>
        <row r="29">
          <cell r="A29">
            <v>296</v>
          </cell>
          <cell r="B29">
            <v>997.53</v>
          </cell>
        </row>
        <row r="30">
          <cell r="A30">
            <v>297</v>
          </cell>
          <cell r="B30">
            <v>997.29</v>
          </cell>
        </row>
        <row r="31">
          <cell r="A31">
            <v>298</v>
          </cell>
          <cell r="B31">
            <v>997.04</v>
          </cell>
        </row>
        <row r="32">
          <cell r="A32">
            <v>299</v>
          </cell>
          <cell r="B32">
            <v>996.78</v>
          </cell>
        </row>
        <row r="33">
          <cell r="A33">
            <v>300</v>
          </cell>
          <cell r="B33">
            <v>996.51</v>
          </cell>
        </row>
        <row r="34">
          <cell r="A34">
            <v>301</v>
          </cell>
          <cell r="B34">
            <v>996.23</v>
          </cell>
        </row>
        <row r="35">
          <cell r="A35">
            <v>302</v>
          </cell>
          <cell r="B35">
            <v>995.94</v>
          </cell>
        </row>
        <row r="36">
          <cell r="A36">
            <v>303</v>
          </cell>
          <cell r="B36">
            <v>995.64</v>
          </cell>
        </row>
        <row r="37">
          <cell r="A37">
            <v>304</v>
          </cell>
          <cell r="B37">
            <v>995.34</v>
          </cell>
        </row>
        <row r="38">
          <cell r="A38">
            <v>305</v>
          </cell>
          <cell r="B38">
            <v>995.02</v>
          </cell>
        </row>
        <row r="39">
          <cell r="A39">
            <v>306</v>
          </cell>
          <cell r="B39">
            <v>994.7</v>
          </cell>
        </row>
        <row r="40">
          <cell r="A40">
            <v>307</v>
          </cell>
          <cell r="B40">
            <v>994.37</v>
          </cell>
        </row>
        <row r="41">
          <cell r="A41">
            <v>308</v>
          </cell>
          <cell r="B41">
            <v>994.03</v>
          </cell>
        </row>
        <row r="42">
          <cell r="A42">
            <v>309</v>
          </cell>
          <cell r="B42">
            <v>993.68</v>
          </cell>
        </row>
        <row r="43">
          <cell r="A43">
            <v>310</v>
          </cell>
          <cell r="B43">
            <v>993.33</v>
          </cell>
        </row>
        <row r="44">
          <cell r="A44">
            <v>311</v>
          </cell>
          <cell r="B44">
            <v>992.96</v>
          </cell>
        </row>
        <row r="45">
          <cell r="A45">
            <v>312</v>
          </cell>
          <cell r="B45">
            <v>992.59</v>
          </cell>
        </row>
        <row r="46">
          <cell r="A46">
            <v>313</v>
          </cell>
          <cell r="B46">
            <v>992.21</v>
          </cell>
        </row>
        <row r="47">
          <cell r="A47">
            <v>314</v>
          </cell>
          <cell r="B47">
            <v>991.83</v>
          </cell>
        </row>
        <row r="48">
          <cell r="A48">
            <v>315</v>
          </cell>
          <cell r="B48">
            <v>991.44</v>
          </cell>
        </row>
        <row r="49">
          <cell r="A49">
            <v>316</v>
          </cell>
          <cell r="B49">
            <v>991.04</v>
          </cell>
        </row>
        <row r="50">
          <cell r="A50">
            <v>317</v>
          </cell>
          <cell r="B50">
            <v>990.63</v>
          </cell>
        </row>
        <row r="51">
          <cell r="A51">
            <v>318</v>
          </cell>
          <cell r="B51">
            <v>990.22</v>
          </cell>
        </row>
        <row r="52">
          <cell r="A52">
            <v>319</v>
          </cell>
          <cell r="B52">
            <v>989.79</v>
          </cell>
        </row>
        <row r="53">
          <cell r="A53">
            <v>320</v>
          </cell>
          <cell r="B53">
            <v>989.37</v>
          </cell>
        </row>
        <row r="54">
          <cell r="A54">
            <v>321</v>
          </cell>
          <cell r="B54">
            <v>988.93</v>
          </cell>
        </row>
        <row r="55">
          <cell r="A55">
            <v>322</v>
          </cell>
          <cell r="B55">
            <v>988.49</v>
          </cell>
        </row>
        <row r="56">
          <cell r="A56">
            <v>323</v>
          </cell>
          <cell r="B56">
            <v>988.04</v>
          </cell>
        </row>
        <row r="57">
          <cell r="A57">
            <v>324</v>
          </cell>
          <cell r="B57">
            <v>987.59</v>
          </cell>
        </row>
        <row r="58">
          <cell r="A58">
            <v>325</v>
          </cell>
          <cell r="B58">
            <v>987.12</v>
          </cell>
        </row>
        <row r="59">
          <cell r="A59">
            <v>326</v>
          </cell>
          <cell r="B59">
            <v>986.66</v>
          </cell>
        </row>
        <row r="60">
          <cell r="A60">
            <v>327</v>
          </cell>
          <cell r="B60">
            <v>986.18</v>
          </cell>
        </row>
        <row r="61">
          <cell r="A61">
            <v>328</v>
          </cell>
          <cell r="B61">
            <v>985.7</v>
          </cell>
        </row>
        <row r="62">
          <cell r="A62">
            <v>329</v>
          </cell>
          <cell r="B62">
            <v>985.3</v>
          </cell>
        </row>
        <row r="63">
          <cell r="A63">
            <v>330</v>
          </cell>
          <cell r="B63">
            <v>984.8</v>
          </cell>
        </row>
        <row r="64">
          <cell r="A64">
            <v>331</v>
          </cell>
          <cell r="B64">
            <v>984.3</v>
          </cell>
        </row>
        <row r="65">
          <cell r="A65">
            <v>332</v>
          </cell>
          <cell r="B65">
            <v>983.8</v>
          </cell>
        </row>
        <row r="66">
          <cell r="A66">
            <v>333</v>
          </cell>
          <cell r="B66">
            <v>983.2</v>
          </cell>
        </row>
        <row r="67">
          <cell r="A67">
            <v>334</v>
          </cell>
          <cell r="B67">
            <v>982.7</v>
          </cell>
        </row>
        <row r="68">
          <cell r="A68">
            <v>335</v>
          </cell>
          <cell r="B68">
            <v>982.2</v>
          </cell>
        </row>
        <row r="69">
          <cell r="A69">
            <v>336</v>
          </cell>
          <cell r="B69">
            <v>981.7</v>
          </cell>
        </row>
        <row r="70">
          <cell r="A70">
            <v>337</v>
          </cell>
          <cell r="B70">
            <v>981.1</v>
          </cell>
        </row>
        <row r="71">
          <cell r="A71">
            <v>338</v>
          </cell>
          <cell r="B71">
            <v>980.5</v>
          </cell>
        </row>
        <row r="72">
          <cell r="A72">
            <v>339</v>
          </cell>
          <cell r="B72">
            <v>980.1</v>
          </cell>
        </row>
        <row r="73">
          <cell r="A73">
            <v>340</v>
          </cell>
          <cell r="B73">
            <v>979.5</v>
          </cell>
        </row>
        <row r="74">
          <cell r="A74">
            <v>341</v>
          </cell>
          <cell r="B74">
            <v>978.9</v>
          </cell>
        </row>
        <row r="75">
          <cell r="A75">
            <v>342</v>
          </cell>
          <cell r="B75">
            <v>978.4</v>
          </cell>
        </row>
        <row r="76">
          <cell r="A76">
            <v>343</v>
          </cell>
          <cell r="B76">
            <v>977.8</v>
          </cell>
        </row>
        <row r="77">
          <cell r="A77">
            <v>344</v>
          </cell>
          <cell r="B77">
            <v>977.3</v>
          </cell>
        </row>
        <row r="78">
          <cell r="A78">
            <v>345</v>
          </cell>
          <cell r="B78">
            <v>976.7</v>
          </cell>
        </row>
        <row r="79">
          <cell r="A79">
            <v>346</v>
          </cell>
          <cell r="B79">
            <v>976.1</v>
          </cell>
        </row>
        <row r="80">
          <cell r="A80">
            <v>347</v>
          </cell>
          <cell r="B80">
            <v>975.5</v>
          </cell>
        </row>
        <row r="81">
          <cell r="A81">
            <v>348</v>
          </cell>
          <cell r="B81">
            <v>974.9</v>
          </cell>
        </row>
        <row r="82">
          <cell r="A82">
            <v>349</v>
          </cell>
          <cell r="B82">
            <v>974.3</v>
          </cell>
        </row>
        <row r="83">
          <cell r="A83">
            <v>350</v>
          </cell>
          <cell r="B83">
            <v>973.7</v>
          </cell>
        </row>
        <row r="84">
          <cell r="A84">
            <v>351</v>
          </cell>
          <cell r="B84">
            <v>973.1</v>
          </cell>
        </row>
        <row r="85">
          <cell r="A85">
            <v>352</v>
          </cell>
          <cell r="B85">
            <v>972.5</v>
          </cell>
        </row>
        <row r="86">
          <cell r="A86">
            <v>353</v>
          </cell>
          <cell r="B86">
            <v>971.8</v>
          </cell>
        </row>
        <row r="87">
          <cell r="A87">
            <v>354</v>
          </cell>
          <cell r="B87">
            <v>971.2</v>
          </cell>
        </row>
        <row r="88">
          <cell r="A88">
            <v>355</v>
          </cell>
          <cell r="B88">
            <v>970.6</v>
          </cell>
        </row>
        <row r="89">
          <cell r="A89">
            <v>356</v>
          </cell>
          <cell r="B89">
            <v>970</v>
          </cell>
        </row>
        <row r="90">
          <cell r="A90">
            <v>357</v>
          </cell>
          <cell r="B90">
            <v>969.3</v>
          </cell>
        </row>
        <row r="91">
          <cell r="A91">
            <v>358</v>
          </cell>
          <cell r="B91">
            <v>968.6</v>
          </cell>
        </row>
        <row r="92">
          <cell r="A92">
            <v>359</v>
          </cell>
          <cell r="B92">
            <v>968</v>
          </cell>
        </row>
        <row r="93">
          <cell r="A93">
            <v>360</v>
          </cell>
          <cell r="B93">
            <v>967.4</v>
          </cell>
        </row>
        <row r="94">
          <cell r="A94">
            <v>361</v>
          </cell>
          <cell r="B94">
            <v>966.7</v>
          </cell>
        </row>
        <row r="95">
          <cell r="A95">
            <v>362</v>
          </cell>
          <cell r="B95">
            <v>966</v>
          </cell>
        </row>
        <row r="96">
          <cell r="A96">
            <v>363</v>
          </cell>
          <cell r="B96">
            <v>965.3</v>
          </cell>
        </row>
        <row r="97">
          <cell r="A97">
            <v>364</v>
          </cell>
          <cell r="B97">
            <v>964.7</v>
          </cell>
        </row>
        <row r="98">
          <cell r="A98">
            <v>365</v>
          </cell>
          <cell r="B98">
            <v>964</v>
          </cell>
        </row>
        <row r="99">
          <cell r="A99">
            <v>366</v>
          </cell>
          <cell r="B99">
            <v>963.3</v>
          </cell>
        </row>
        <row r="100">
          <cell r="A100">
            <v>367</v>
          </cell>
          <cell r="B100">
            <v>962.6</v>
          </cell>
        </row>
        <row r="101">
          <cell r="A101">
            <v>368</v>
          </cell>
          <cell r="B101">
            <v>961.9</v>
          </cell>
        </row>
        <row r="102">
          <cell r="A102">
            <v>369</v>
          </cell>
          <cell r="B102">
            <v>961.2</v>
          </cell>
        </row>
        <row r="103">
          <cell r="A103">
            <v>370</v>
          </cell>
          <cell r="B103">
            <v>960.5</v>
          </cell>
        </row>
        <row r="104">
          <cell r="A104">
            <v>371</v>
          </cell>
          <cell r="B104">
            <v>959.8</v>
          </cell>
        </row>
        <row r="105">
          <cell r="A105">
            <v>372</v>
          </cell>
          <cell r="B105">
            <v>959</v>
          </cell>
        </row>
        <row r="106">
          <cell r="A106">
            <v>373</v>
          </cell>
          <cell r="B106">
            <v>958.3</v>
          </cell>
        </row>
        <row r="107">
          <cell r="A107">
            <v>380</v>
          </cell>
          <cell r="B107">
            <v>953.2</v>
          </cell>
        </row>
        <row r="108">
          <cell r="A108">
            <v>390</v>
          </cell>
          <cell r="B108">
            <v>945.6</v>
          </cell>
        </row>
        <row r="109">
          <cell r="A109">
            <v>400</v>
          </cell>
          <cell r="B109">
            <v>937.6</v>
          </cell>
        </row>
        <row r="110">
          <cell r="A110">
            <v>410</v>
          </cell>
          <cell r="B110">
            <v>929.3</v>
          </cell>
        </row>
        <row r="111">
          <cell r="A111">
            <v>420</v>
          </cell>
          <cell r="B111">
            <v>920.4</v>
          </cell>
        </row>
        <row r="112">
          <cell r="A112">
            <v>430</v>
          </cell>
          <cell r="B112">
            <v>910.8</v>
          </cell>
        </row>
        <row r="113">
          <cell r="A113">
            <v>440</v>
          </cell>
          <cell r="B113">
            <v>900.8</v>
          </cell>
        </row>
        <row r="114">
          <cell r="A114">
            <v>450</v>
          </cell>
          <cell r="B114">
            <v>890</v>
          </cell>
        </row>
        <row r="115">
          <cell r="A115">
            <v>460</v>
          </cell>
          <cell r="B115">
            <v>878.3</v>
          </cell>
        </row>
        <row r="116">
          <cell r="A116">
            <v>470</v>
          </cell>
          <cell r="B116">
            <v>866.2</v>
          </cell>
        </row>
        <row r="117">
          <cell r="A117">
            <v>480</v>
          </cell>
          <cell r="B117">
            <v>853.2</v>
          </cell>
        </row>
        <row r="118">
          <cell r="A118">
            <v>490</v>
          </cell>
          <cell r="B118">
            <v>840.3</v>
          </cell>
        </row>
        <row r="119">
          <cell r="A119">
            <v>500</v>
          </cell>
          <cell r="B119">
            <v>826.8</v>
          </cell>
        </row>
        <row r="120">
          <cell r="A120">
            <v>510</v>
          </cell>
          <cell r="B120">
            <v>812.7</v>
          </cell>
        </row>
        <row r="121">
          <cell r="A121">
            <v>520</v>
          </cell>
          <cell r="B121">
            <v>798.3</v>
          </cell>
        </row>
        <row r="122">
          <cell r="A122">
            <v>530</v>
          </cell>
          <cell r="B122">
            <v>783</v>
          </cell>
        </row>
        <row r="123">
          <cell r="A123">
            <v>570</v>
          </cell>
          <cell r="B123">
            <v>706</v>
          </cell>
        </row>
      </sheetData>
      <sheetData sheetId="3"/>
      <sheetData sheetId="4">
        <row r="4">
          <cell r="B4">
            <v>10</v>
          </cell>
        </row>
        <row r="5">
          <cell r="B5">
            <v>9</v>
          </cell>
        </row>
        <row r="6">
          <cell r="B6">
            <v>11</v>
          </cell>
        </row>
        <row r="14">
          <cell r="B14">
            <v>10</v>
          </cell>
          <cell r="E14">
            <v>1.3060000000000001E-6</v>
          </cell>
        </row>
        <row r="15">
          <cell r="B15">
            <v>9</v>
          </cell>
          <cell r="E15">
            <v>1.345E-6</v>
          </cell>
        </row>
        <row r="16">
          <cell r="B16">
            <v>11</v>
          </cell>
          <cell r="E16">
            <v>1.2720000000000001E-6</v>
          </cell>
        </row>
      </sheetData>
      <sheetData sheetId="5">
        <row r="1">
          <cell r="B1">
            <v>3.1415926535897931</v>
          </cell>
          <cell r="E1">
            <v>800</v>
          </cell>
          <cell r="G1">
            <v>143</v>
          </cell>
          <cell r="K1">
            <v>9.8066499999999994</v>
          </cell>
        </row>
        <row r="6">
          <cell r="B6">
            <v>0</v>
          </cell>
          <cell r="C6">
            <v>0.1</v>
          </cell>
        </row>
      </sheetData>
      <sheetData sheetId="6">
        <row r="3">
          <cell r="D3">
            <v>998.4</v>
          </cell>
          <cell r="E3">
            <v>9.8066499999999994</v>
          </cell>
          <cell r="J3">
            <v>800</v>
          </cell>
        </row>
      </sheetData>
      <sheetData sheetId="7">
        <row r="1">
          <cell r="B1">
            <v>3.1415926535897931</v>
          </cell>
          <cell r="H1">
            <v>98066.5</v>
          </cell>
        </row>
        <row r="4">
          <cell r="J4">
            <v>4.3600000000000003</v>
          </cell>
          <cell r="K4">
            <v>1.1939999999999999E-2</v>
          </cell>
          <cell r="O4">
            <v>1.3060000000000001E-6</v>
          </cell>
          <cell r="R4">
            <v>999.7</v>
          </cell>
        </row>
      </sheetData>
      <sheetData sheetId="8">
        <row r="1">
          <cell r="B1">
            <v>3.1415926535897931</v>
          </cell>
          <cell r="J1">
            <v>98066.5</v>
          </cell>
        </row>
        <row r="4">
          <cell r="R4" t="str">
            <v/>
          </cell>
          <cell r="T4">
            <v>2.65E-3</v>
          </cell>
          <cell r="U4" t="str">
            <v/>
          </cell>
          <cell r="Y4">
            <v>1.516E-6</v>
          </cell>
          <cell r="AB4">
            <v>999.96</v>
          </cell>
        </row>
      </sheetData>
      <sheetData sheetId="9">
        <row r="1">
          <cell r="B1">
            <v>3.1415926535897931</v>
          </cell>
          <cell r="K1">
            <v>1.9E-3</v>
          </cell>
          <cell r="N1">
            <v>1</v>
          </cell>
          <cell r="V1">
            <v>9.8066499999999994</v>
          </cell>
        </row>
        <row r="4">
          <cell r="E4">
            <v>998.59</v>
          </cell>
          <cell r="W4">
            <v>1.3116E-3</v>
          </cell>
        </row>
      </sheetData>
      <sheetData sheetId="10">
        <row r="4">
          <cell r="E4">
            <v>1.2389999999999999E-6</v>
          </cell>
        </row>
        <row r="5">
          <cell r="E5">
            <v>1.2720000000000001E-6</v>
          </cell>
          <cell r="S5">
            <v>3.2661135539965488E-8</v>
          </cell>
        </row>
        <row r="6">
          <cell r="E6">
            <v>1.206E-6</v>
          </cell>
        </row>
      </sheetData>
      <sheetData sheetId="11">
        <row r="1">
          <cell r="B1">
            <v>24.3</v>
          </cell>
          <cell r="H1">
            <v>3.14</v>
          </cell>
        </row>
        <row r="4">
          <cell r="E4">
            <v>1.2389999999999999E-6</v>
          </cell>
        </row>
      </sheetData>
      <sheetData sheetId="12">
        <row r="1">
          <cell r="B1">
            <v>2.6749999999999999E-2</v>
          </cell>
          <cell r="E1">
            <v>9.8066499999999994</v>
          </cell>
        </row>
      </sheetData>
      <sheetData sheetId="13">
        <row r="4">
          <cell r="B4">
            <v>10</v>
          </cell>
        </row>
        <row r="5">
          <cell r="B5">
            <v>9</v>
          </cell>
        </row>
        <row r="6">
          <cell r="B6">
            <v>11</v>
          </cell>
        </row>
        <row r="14">
          <cell r="B14">
            <v>10</v>
          </cell>
          <cell r="E14">
            <v>1.3060000000000001E-6</v>
          </cell>
        </row>
        <row r="15">
          <cell r="B15">
            <v>9</v>
          </cell>
          <cell r="E15">
            <v>1.345E-6</v>
          </cell>
        </row>
        <row r="16">
          <cell r="B16">
            <v>11</v>
          </cell>
          <cell r="E16">
            <v>1.2720000000000001E-6</v>
          </cell>
        </row>
      </sheetData>
      <sheetData sheetId="14">
        <row r="1">
          <cell r="A1" t="str">
            <v>t</v>
          </cell>
        </row>
        <row r="14">
          <cell r="E14">
            <v>461.4</v>
          </cell>
        </row>
        <row r="15">
          <cell r="E15">
            <v>503.7</v>
          </cell>
        </row>
        <row r="16">
          <cell r="E16">
            <v>546.4</v>
          </cell>
        </row>
      </sheetData>
      <sheetData sheetId="15">
        <row r="1">
          <cell r="B1">
            <v>3.1415926535897931</v>
          </cell>
          <cell r="H1">
            <v>98066.5</v>
          </cell>
        </row>
        <row r="4">
          <cell r="J4">
            <v>4.3600000000000003</v>
          </cell>
          <cell r="K4">
            <v>1.115E-2</v>
          </cell>
          <cell r="O4">
            <v>1.3060000000000001E-6</v>
          </cell>
          <cell r="R4">
            <v>999.7</v>
          </cell>
        </row>
      </sheetData>
      <sheetData sheetId="16">
        <row r="1">
          <cell r="B1">
            <v>3.1415926535897931</v>
          </cell>
          <cell r="H1">
            <v>98066.5</v>
          </cell>
          <cell r="J1">
            <v>1.6E-2</v>
          </cell>
          <cell r="Q1">
            <v>4.4178646691106464E-5</v>
          </cell>
          <cell r="S1">
            <v>7.5</v>
          </cell>
          <cell r="U1">
            <v>20.8</v>
          </cell>
          <cell r="X1">
            <v>0.13001571745562129</v>
          </cell>
        </row>
        <row r="4">
          <cell r="E4">
            <v>1.2389999999999999E-6</v>
          </cell>
          <cell r="H4">
            <v>999.5</v>
          </cell>
        </row>
      </sheetData>
      <sheetData sheetId="17">
        <row r="3">
          <cell r="C3">
            <v>2.6224609999999999</v>
          </cell>
          <cell r="G3">
            <v>2.134471</v>
          </cell>
          <cell r="K3">
            <v>0.10623</v>
          </cell>
        </row>
      </sheetData>
      <sheetData sheetId="18">
        <row r="4">
          <cell r="B4">
            <v>5</v>
          </cell>
          <cell r="E4">
            <v>999.96</v>
          </cell>
        </row>
        <row r="5">
          <cell r="B5">
            <v>4</v>
          </cell>
          <cell r="E5">
            <v>999.97</v>
          </cell>
        </row>
        <row r="6">
          <cell r="B6">
            <v>6</v>
          </cell>
          <cell r="E6">
            <v>999.94</v>
          </cell>
        </row>
        <row r="14">
          <cell r="B14">
            <v>5</v>
          </cell>
          <cell r="E14">
            <v>1.516E-6</v>
          </cell>
        </row>
        <row r="15">
          <cell r="B15">
            <v>4</v>
          </cell>
          <cell r="E15">
            <v>1.5650000000000001E-6</v>
          </cell>
        </row>
        <row r="16">
          <cell r="B16">
            <v>6</v>
          </cell>
          <cell r="E16">
            <v>1.468E-6</v>
          </cell>
        </row>
      </sheetData>
      <sheetData sheetId="19" refreshError="1"/>
      <sheetData sheetId="20">
        <row r="4">
          <cell r="B4">
            <v>12</v>
          </cell>
          <cell r="E4">
            <v>999.5</v>
          </cell>
        </row>
        <row r="5">
          <cell r="B5">
            <v>11</v>
          </cell>
          <cell r="E5">
            <v>999.6</v>
          </cell>
        </row>
        <row r="6">
          <cell r="B6">
            <v>13</v>
          </cell>
          <cell r="E6">
            <v>999.37</v>
          </cell>
        </row>
        <row r="14">
          <cell r="B14">
            <v>12</v>
          </cell>
          <cell r="E14">
            <v>1.2389999999999999E-6</v>
          </cell>
        </row>
        <row r="15">
          <cell r="B15">
            <v>11</v>
          </cell>
          <cell r="E15">
            <v>1.2720000000000001E-6</v>
          </cell>
        </row>
        <row r="16">
          <cell r="B16">
            <v>13</v>
          </cell>
          <cell r="E16">
            <v>1.206E-6</v>
          </cell>
        </row>
      </sheetData>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TW"/>
      <sheetName val="01 TW (2)"/>
      <sheetName val="02 TW"/>
      <sheetName val="8 PV - charakterystyki"/>
      <sheetName val="9 PV - szer|równol (2)"/>
      <sheetName val="9 PV - szer|równol"/>
      <sheetName val="10 PV sprawność(promieniowanie)"/>
      <sheetName val="12 KW sprawność kolektora"/>
      <sheetName val="11 CHARAKTERYSTYKI (1)"/>
      <sheetName val="12 CHARAKTERYSTYKI (2) "/>
      <sheetName val="sprawność kolektora wodnego"/>
      <sheetName val="charakterystyka kolektora wodne"/>
      <sheetName val="promieniowanie kolektory"/>
      <sheetName val="promieniowanie kolektory 2"/>
      <sheetName val="promieniowanie PV"/>
      <sheetName val="szeregowe równoległe rysunek"/>
      <sheetName val="ogniwo"/>
      <sheetName val="ogniwo (2)"/>
      <sheetName val="Arkusz4"/>
      <sheetName val="oznaczenia"/>
      <sheetName val="wykres cp"/>
      <sheetName val="Stałe Ogół"/>
      <sheetName val="Stałe"/>
      <sheetName val="promieniowanie L4"/>
      <sheetName val="Vipskil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
          <cell r="A1" t="str">
            <v>t</v>
          </cell>
          <cell r="E1" t="str">
            <v>i</v>
          </cell>
          <cell r="F1" t="str">
            <v>l</v>
          </cell>
        </row>
        <row r="2">
          <cell r="A2" t="str">
            <v>°C</v>
          </cell>
          <cell r="E2" t="str">
            <v>kJ/kg</v>
          </cell>
          <cell r="F2" t="str">
            <v>W/(mK)</v>
          </cell>
        </row>
        <row r="3">
          <cell r="A3">
            <v>0</v>
          </cell>
          <cell r="E3">
            <v>0</v>
          </cell>
          <cell r="F3">
            <v>55.1</v>
          </cell>
        </row>
        <row r="4">
          <cell r="A4">
            <v>10</v>
          </cell>
          <cell r="E4">
            <v>42</v>
          </cell>
          <cell r="F4">
            <v>57.5</v>
          </cell>
        </row>
        <row r="5">
          <cell r="A5">
            <v>20</v>
          </cell>
          <cell r="E5">
            <v>83.9</v>
          </cell>
          <cell r="F5">
            <v>60</v>
          </cell>
        </row>
        <row r="6">
          <cell r="A6">
            <v>30</v>
          </cell>
          <cell r="E6">
            <v>125.7</v>
          </cell>
          <cell r="F6">
            <v>61.8</v>
          </cell>
        </row>
        <row r="7">
          <cell r="A7">
            <v>40</v>
          </cell>
          <cell r="E7">
            <v>167.5</v>
          </cell>
          <cell r="F7">
            <v>63.4</v>
          </cell>
        </row>
        <row r="8">
          <cell r="A8">
            <v>50</v>
          </cell>
          <cell r="E8">
            <v>209.3</v>
          </cell>
          <cell r="F8">
            <v>64.8</v>
          </cell>
        </row>
        <row r="9">
          <cell r="A9">
            <v>60</v>
          </cell>
          <cell r="E9">
            <v>251.1</v>
          </cell>
          <cell r="F9">
            <v>65.900000000000006</v>
          </cell>
        </row>
        <row r="10">
          <cell r="A10">
            <v>70</v>
          </cell>
          <cell r="E10">
            <v>293</v>
          </cell>
          <cell r="F10">
            <v>66.8</v>
          </cell>
        </row>
        <row r="11">
          <cell r="A11">
            <v>80</v>
          </cell>
          <cell r="E11">
            <v>335</v>
          </cell>
          <cell r="F11">
            <v>67.5</v>
          </cell>
        </row>
        <row r="12">
          <cell r="A12">
            <v>90</v>
          </cell>
          <cell r="E12">
            <v>377</v>
          </cell>
          <cell r="F12">
            <v>68</v>
          </cell>
        </row>
        <row r="13">
          <cell r="A13">
            <v>100</v>
          </cell>
          <cell r="E13">
            <v>419.1</v>
          </cell>
          <cell r="F13">
            <v>68.3</v>
          </cell>
        </row>
        <row r="14">
          <cell r="A14">
            <v>110</v>
          </cell>
          <cell r="E14">
            <v>461.4</v>
          </cell>
          <cell r="F14">
            <v>68.5</v>
          </cell>
        </row>
        <row r="15">
          <cell r="A15">
            <v>120</v>
          </cell>
          <cell r="E15">
            <v>503.7</v>
          </cell>
          <cell r="F15">
            <v>68.599999999999994</v>
          </cell>
        </row>
        <row r="16">
          <cell r="A16">
            <v>130</v>
          </cell>
          <cell r="E16">
            <v>546.4</v>
          </cell>
          <cell r="F16">
            <v>68.599999999999994</v>
          </cell>
        </row>
        <row r="17">
          <cell r="A17">
            <v>140</v>
          </cell>
          <cell r="E17">
            <v>589.1</v>
          </cell>
          <cell r="F17">
            <v>68.5</v>
          </cell>
        </row>
        <row r="18">
          <cell r="A18">
            <v>150</v>
          </cell>
          <cell r="E18">
            <v>632.20000000000005</v>
          </cell>
          <cell r="F18">
            <v>68.400000000000006</v>
          </cell>
        </row>
        <row r="19">
          <cell r="A19">
            <v>160</v>
          </cell>
          <cell r="E19">
            <v>675.4</v>
          </cell>
          <cell r="F19">
            <v>68.3</v>
          </cell>
        </row>
        <row r="20">
          <cell r="A20">
            <v>170</v>
          </cell>
          <cell r="E20">
            <v>719.3</v>
          </cell>
          <cell r="F20">
            <v>67.900000000000006</v>
          </cell>
        </row>
        <row r="21">
          <cell r="A21">
            <v>180</v>
          </cell>
          <cell r="E21">
            <v>763.3</v>
          </cell>
          <cell r="F21">
            <v>67.5</v>
          </cell>
        </row>
        <row r="22">
          <cell r="A22">
            <v>190</v>
          </cell>
          <cell r="E22">
            <v>807.6</v>
          </cell>
          <cell r="F22">
            <v>67</v>
          </cell>
        </row>
        <row r="23">
          <cell r="A23">
            <v>200</v>
          </cell>
          <cell r="E23">
            <v>852.5</v>
          </cell>
          <cell r="F23">
            <v>66.3</v>
          </cell>
        </row>
        <row r="24">
          <cell r="A24">
            <v>210</v>
          </cell>
          <cell r="E24">
            <v>897.7</v>
          </cell>
          <cell r="F24">
            <v>65.5</v>
          </cell>
        </row>
        <row r="25">
          <cell r="A25">
            <v>220</v>
          </cell>
          <cell r="E25">
            <v>943.7</v>
          </cell>
          <cell r="F25">
            <v>64.5</v>
          </cell>
        </row>
        <row r="26">
          <cell r="A26">
            <v>230</v>
          </cell>
          <cell r="E26">
            <v>990.2</v>
          </cell>
          <cell r="F26">
            <v>63.7</v>
          </cell>
        </row>
        <row r="27">
          <cell r="A27">
            <v>240</v>
          </cell>
          <cell r="E27">
            <v>1038</v>
          </cell>
          <cell r="F27">
            <v>62.8</v>
          </cell>
        </row>
        <row r="28">
          <cell r="A28">
            <v>250</v>
          </cell>
          <cell r="E28">
            <v>1086</v>
          </cell>
          <cell r="F28">
            <v>61.8</v>
          </cell>
        </row>
        <row r="29">
          <cell r="A29">
            <v>260</v>
          </cell>
          <cell r="E29">
            <v>1135</v>
          </cell>
          <cell r="F29">
            <v>60.5</v>
          </cell>
        </row>
        <row r="30">
          <cell r="A30">
            <v>270</v>
          </cell>
          <cell r="E30">
            <v>1185</v>
          </cell>
          <cell r="F30">
            <v>59</v>
          </cell>
        </row>
        <row r="31">
          <cell r="A31">
            <v>280</v>
          </cell>
          <cell r="E31">
            <v>1237</v>
          </cell>
          <cell r="F31">
            <v>57.5</v>
          </cell>
        </row>
        <row r="32">
          <cell r="A32">
            <v>290</v>
          </cell>
          <cell r="E32">
            <v>1290</v>
          </cell>
          <cell r="F32">
            <v>55.8</v>
          </cell>
        </row>
        <row r="33">
          <cell r="A33">
            <v>300</v>
          </cell>
          <cell r="E33">
            <v>1345</v>
          </cell>
          <cell r="F33">
            <v>54</v>
          </cell>
        </row>
        <row r="34">
          <cell r="A34">
            <v>310</v>
          </cell>
          <cell r="E34">
            <v>1402</v>
          </cell>
          <cell r="F34">
            <v>52.3</v>
          </cell>
        </row>
        <row r="35">
          <cell r="A35">
            <v>320</v>
          </cell>
          <cell r="E35">
            <v>1462</v>
          </cell>
          <cell r="F35">
            <v>50.6</v>
          </cell>
        </row>
        <row r="36">
          <cell r="A36">
            <v>330</v>
          </cell>
          <cell r="E36">
            <v>1526</v>
          </cell>
          <cell r="F36">
            <v>48.4</v>
          </cell>
        </row>
        <row r="37">
          <cell r="A37">
            <v>340</v>
          </cell>
          <cell r="E37">
            <v>1595</v>
          </cell>
          <cell r="F37">
            <v>45.7</v>
          </cell>
        </row>
        <row r="38">
          <cell r="A38">
            <v>350</v>
          </cell>
          <cell r="E38">
            <v>1671</v>
          </cell>
          <cell r="F38">
            <v>43</v>
          </cell>
        </row>
        <row r="39">
          <cell r="A39">
            <v>360</v>
          </cell>
          <cell r="E39">
            <v>1761</v>
          </cell>
          <cell r="F39">
            <v>39.5</v>
          </cell>
        </row>
        <row r="40">
          <cell r="A40">
            <v>370</v>
          </cell>
          <cell r="E40">
            <v>1893</v>
          </cell>
          <cell r="F40">
            <v>33.700000000000003</v>
          </cell>
        </row>
      </sheetData>
      <sheetData sheetId="22" refreshError="1"/>
      <sheetData sheetId="23" refreshError="1"/>
      <sheetData sheetId="24"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image" Target="../media/image10.emf"/><Relationship Id="rId3" Type="http://schemas.openxmlformats.org/officeDocument/2006/relationships/vmlDrawing" Target="../drawings/vmlDrawing2.vml"/><Relationship Id="rId7" Type="http://schemas.openxmlformats.org/officeDocument/2006/relationships/image" Target="../media/image7.emf"/><Relationship Id="rId12" Type="http://schemas.openxmlformats.org/officeDocument/2006/relationships/oleObject" Target="../embeddings/oleObject6.bin"/><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oleObject" Target="../embeddings/oleObject3.bin"/><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oleObject" Target="../embeddings/oleObject5.bin"/><Relationship Id="rId4" Type="http://schemas.openxmlformats.org/officeDocument/2006/relationships/oleObject" Target="../embeddings/oleObject2.bin"/><Relationship Id="rId9" Type="http://schemas.openxmlformats.org/officeDocument/2006/relationships/image" Target="../media/image8.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opLeftCell="A13" workbookViewId="0">
      <selection activeCell="L30" sqref="L30"/>
    </sheetView>
  </sheetViews>
  <sheetFormatPr defaultColWidth="8.88671875" defaultRowHeight="13.8" x14ac:dyDescent="0.25"/>
  <cols>
    <col min="1" max="1" width="1.5546875" style="17" customWidth="1"/>
    <col min="2" max="2" width="4.6640625" style="17" customWidth="1"/>
    <col min="3" max="3" width="3.6640625" style="17" customWidth="1"/>
    <col min="4" max="4" width="14.44140625" style="17" customWidth="1"/>
    <col min="5" max="9" width="8.88671875" style="17"/>
    <col min="10" max="10" width="11.88671875" style="17" customWidth="1"/>
    <col min="11" max="11" width="4.6640625" style="17" customWidth="1"/>
    <col min="12" max="16384" width="8.88671875" style="17"/>
  </cols>
  <sheetData>
    <row r="1" spans="2:11" ht="9.6" customHeight="1" thickBot="1" x14ac:dyDescent="0.3"/>
    <row r="2" spans="2:11" x14ac:dyDescent="0.25">
      <c r="B2" s="79"/>
      <c r="C2" s="80"/>
      <c r="D2" s="80"/>
      <c r="E2" s="80"/>
      <c r="F2" s="80"/>
      <c r="G2" s="80"/>
      <c r="H2" s="80"/>
      <c r="I2" s="80"/>
      <c r="J2" s="80"/>
      <c r="K2" s="81"/>
    </row>
    <row r="3" spans="2:11" x14ac:dyDescent="0.25">
      <c r="B3" s="82"/>
      <c r="C3" s="21"/>
      <c r="D3" s="21"/>
      <c r="E3" s="21"/>
      <c r="F3" s="21"/>
      <c r="G3" s="21"/>
      <c r="H3" s="21"/>
      <c r="I3" s="21"/>
      <c r="J3" s="21"/>
      <c r="K3" s="83"/>
    </row>
    <row r="4" spans="2:11" x14ac:dyDescent="0.25">
      <c r="B4" s="82"/>
      <c r="C4" s="21"/>
      <c r="D4" s="21"/>
      <c r="E4" s="21"/>
      <c r="F4" s="21"/>
      <c r="G4" s="21"/>
      <c r="H4" s="21"/>
      <c r="I4" s="21"/>
      <c r="J4" s="21"/>
      <c r="K4" s="83"/>
    </row>
    <row r="5" spans="2:11" x14ac:dyDescent="0.25">
      <c r="B5" s="82"/>
      <c r="C5" s="21"/>
      <c r="D5" s="21"/>
      <c r="E5" s="21"/>
      <c r="F5" s="21"/>
      <c r="G5" s="21"/>
      <c r="H5" s="21"/>
      <c r="I5" s="21"/>
      <c r="J5" s="21"/>
      <c r="K5" s="83"/>
    </row>
    <row r="6" spans="2:11" x14ac:dyDescent="0.25">
      <c r="B6" s="82"/>
      <c r="C6" s="21"/>
      <c r="D6" s="21"/>
      <c r="E6" s="21"/>
      <c r="F6" s="21"/>
      <c r="G6" s="21"/>
      <c r="H6" s="21"/>
      <c r="I6" s="21"/>
      <c r="J6" s="21"/>
      <c r="K6" s="83"/>
    </row>
    <row r="7" spans="2:11" x14ac:dyDescent="0.25">
      <c r="B7" s="82"/>
      <c r="C7" s="21"/>
      <c r="D7" s="21"/>
      <c r="E7" s="21"/>
      <c r="F7" s="21"/>
      <c r="G7" s="21"/>
      <c r="H7" s="21"/>
      <c r="I7" s="21"/>
      <c r="J7" s="21"/>
      <c r="K7" s="83"/>
    </row>
    <row r="8" spans="2:11" x14ac:dyDescent="0.25">
      <c r="B8" s="82"/>
      <c r="C8" s="21"/>
      <c r="D8" s="21"/>
      <c r="E8" s="21"/>
      <c r="F8" s="21"/>
      <c r="G8" s="21"/>
      <c r="H8" s="21"/>
      <c r="I8" s="21"/>
      <c r="J8" s="21"/>
      <c r="K8" s="83"/>
    </row>
    <row r="9" spans="2:11" x14ac:dyDescent="0.25">
      <c r="B9" s="82"/>
      <c r="C9" s="21"/>
      <c r="D9" s="21"/>
      <c r="E9" s="21"/>
      <c r="F9" s="21"/>
      <c r="G9" s="21"/>
      <c r="H9" s="21"/>
      <c r="I9" s="21"/>
      <c r="J9" s="21"/>
      <c r="K9" s="83"/>
    </row>
    <row r="10" spans="2:11" x14ac:dyDescent="0.25">
      <c r="B10" s="82"/>
      <c r="C10" s="21"/>
      <c r="D10" s="21"/>
      <c r="E10" s="21"/>
      <c r="F10" s="21"/>
      <c r="G10" s="21"/>
      <c r="H10" s="21"/>
      <c r="I10" s="21"/>
      <c r="J10" s="21"/>
      <c r="K10" s="83"/>
    </row>
    <row r="11" spans="2:11" ht="14.4" customHeight="1" thickBot="1" x14ac:dyDescent="0.3">
      <c r="B11" s="82"/>
      <c r="C11" s="21"/>
      <c r="D11" s="21"/>
      <c r="E11" s="21"/>
      <c r="F11" s="21"/>
      <c r="G11" s="21"/>
      <c r="H11" s="21"/>
      <c r="I11" s="21"/>
      <c r="J11" s="21"/>
      <c r="K11" s="83"/>
    </row>
    <row r="12" spans="2:11" x14ac:dyDescent="0.25">
      <c r="B12" s="82"/>
      <c r="C12" s="21"/>
      <c r="D12" s="105" t="s">
        <v>36</v>
      </c>
      <c r="E12" s="122"/>
      <c r="F12" s="123"/>
      <c r="G12" s="123"/>
      <c r="H12" s="123"/>
      <c r="I12" s="123"/>
      <c r="J12" s="124"/>
      <c r="K12" s="83"/>
    </row>
    <row r="13" spans="2:11" x14ac:dyDescent="0.25">
      <c r="B13" s="82"/>
      <c r="C13" s="21"/>
      <c r="D13" s="27"/>
      <c r="E13" s="125"/>
      <c r="F13" s="126"/>
      <c r="G13" s="126"/>
      <c r="H13" s="126"/>
      <c r="I13" s="126"/>
      <c r="J13" s="127"/>
      <c r="K13" s="83"/>
    </row>
    <row r="14" spans="2:11" ht="14.4" thickBot="1" x14ac:dyDescent="0.3">
      <c r="B14" s="82"/>
      <c r="C14" s="21"/>
      <c r="D14" s="27"/>
      <c r="E14" s="128"/>
      <c r="F14" s="129"/>
      <c r="G14" s="129"/>
      <c r="H14" s="129"/>
      <c r="I14" s="129"/>
      <c r="J14" s="130"/>
      <c r="K14" s="83"/>
    </row>
    <row r="15" spans="2:11" ht="15.6" thickBot="1" x14ac:dyDescent="0.3">
      <c r="B15" s="82"/>
      <c r="C15" s="21"/>
      <c r="D15" s="27"/>
      <c r="E15" s="22"/>
      <c r="F15" s="22"/>
      <c r="G15" s="22"/>
      <c r="H15" s="22"/>
      <c r="I15" s="22"/>
      <c r="J15" s="22"/>
      <c r="K15" s="83"/>
    </row>
    <row r="16" spans="2:11" ht="15.6" thickBot="1" x14ac:dyDescent="0.3">
      <c r="B16" s="82"/>
      <c r="C16" s="21"/>
      <c r="D16" s="105" t="s">
        <v>37</v>
      </c>
      <c r="E16" s="119"/>
      <c r="F16" s="120"/>
      <c r="G16" s="120"/>
      <c r="H16" s="120"/>
      <c r="I16" s="120"/>
      <c r="J16" s="121"/>
      <c r="K16" s="83"/>
    </row>
    <row r="17" spans="2:11" ht="15.6" thickBot="1" x14ac:dyDescent="0.3">
      <c r="B17" s="82"/>
      <c r="C17" s="21"/>
      <c r="D17" s="27"/>
      <c r="E17" s="22"/>
      <c r="F17" s="22"/>
      <c r="G17" s="22"/>
      <c r="H17" s="22"/>
      <c r="I17" s="22"/>
      <c r="J17" s="22"/>
      <c r="K17" s="83"/>
    </row>
    <row r="18" spans="2:11" ht="15" x14ac:dyDescent="0.25">
      <c r="B18" s="82"/>
      <c r="C18" s="21"/>
      <c r="D18" s="105" t="s">
        <v>38</v>
      </c>
      <c r="E18" s="122"/>
      <c r="F18" s="123"/>
      <c r="G18" s="123"/>
      <c r="H18" s="123"/>
      <c r="I18" s="123"/>
      <c r="J18" s="124"/>
      <c r="K18" s="83"/>
    </row>
    <row r="19" spans="2:11" ht="15" x14ac:dyDescent="0.25">
      <c r="B19" s="82"/>
      <c r="C19" s="21"/>
      <c r="D19" s="27"/>
      <c r="E19" s="125"/>
      <c r="F19" s="126"/>
      <c r="G19" s="126"/>
      <c r="H19" s="126"/>
      <c r="I19" s="126"/>
      <c r="J19" s="127"/>
      <c r="K19" s="83"/>
    </row>
    <row r="20" spans="2:11" ht="15.6" thickBot="1" x14ac:dyDescent="0.3">
      <c r="B20" s="82"/>
      <c r="C20" s="21"/>
      <c r="D20" s="27"/>
      <c r="E20" s="128"/>
      <c r="F20" s="129"/>
      <c r="G20" s="129"/>
      <c r="H20" s="129"/>
      <c r="I20" s="129"/>
      <c r="J20" s="130"/>
      <c r="K20" s="83"/>
    </row>
    <row r="21" spans="2:11" ht="15.6" thickBot="1" x14ac:dyDescent="0.3">
      <c r="B21" s="82"/>
      <c r="C21" s="21"/>
      <c r="D21" s="27"/>
      <c r="E21" s="22"/>
      <c r="F21" s="22"/>
      <c r="G21" s="22"/>
      <c r="H21" s="22"/>
      <c r="I21" s="22"/>
      <c r="J21" s="22"/>
      <c r="K21" s="83"/>
    </row>
    <row r="22" spans="2:11" ht="15.6" thickBot="1" x14ac:dyDescent="0.3">
      <c r="B22" s="82"/>
      <c r="C22" s="21"/>
      <c r="D22" s="105" t="s">
        <v>39</v>
      </c>
      <c r="E22" s="119"/>
      <c r="F22" s="120"/>
      <c r="G22" s="120"/>
      <c r="H22" s="120"/>
      <c r="I22" s="120"/>
      <c r="J22" s="121"/>
      <c r="K22" s="83"/>
    </row>
    <row r="23" spans="2:11" x14ac:dyDescent="0.25">
      <c r="B23" s="82"/>
      <c r="C23" s="21"/>
      <c r="D23" s="21"/>
      <c r="E23" s="21"/>
      <c r="F23" s="21"/>
      <c r="G23" s="21"/>
      <c r="H23" s="21"/>
      <c r="I23" s="21"/>
      <c r="J23" s="21"/>
      <c r="K23" s="83"/>
    </row>
    <row r="24" spans="2:11" x14ac:dyDescent="0.25">
      <c r="B24" s="82"/>
      <c r="C24" s="21"/>
      <c r="D24" s="21"/>
      <c r="E24" s="21"/>
      <c r="F24" s="21"/>
      <c r="G24" s="21"/>
      <c r="H24" s="21"/>
      <c r="I24" s="21"/>
      <c r="J24" s="21"/>
      <c r="K24" s="83"/>
    </row>
    <row r="25" spans="2:11" x14ac:dyDescent="0.25">
      <c r="B25" s="82"/>
      <c r="C25" s="21"/>
      <c r="D25" s="21"/>
      <c r="E25" s="21"/>
      <c r="F25" s="21"/>
      <c r="G25" s="21"/>
      <c r="H25" s="21"/>
      <c r="I25" s="21"/>
      <c r="J25" s="21"/>
      <c r="K25" s="83"/>
    </row>
    <row r="26" spans="2:11" ht="15" customHeight="1" x14ac:dyDescent="0.25">
      <c r="B26" s="82"/>
      <c r="C26" s="136" t="s">
        <v>40</v>
      </c>
      <c r="D26" s="137"/>
      <c r="E26" s="137"/>
      <c r="F26" s="137"/>
      <c r="G26" s="137"/>
      <c r="H26" s="137"/>
      <c r="I26" s="137"/>
      <c r="J26" s="138"/>
      <c r="K26" s="83"/>
    </row>
    <row r="27" spans="2:11" x14ac:dyDescent="0.25">
      <c r="B27" s="82"/>
      <c r="C27" s="139"/>
      <c r="D27" s="140"/>
      <c r="E27" s="140"/>
      <c r="F27" s="140"/>
      <c r="G27" s="140"/>
      <c r="H27" s="140"/>
      <c r="I27" s="140"/>
      <c r="J27" s="141"/>
      <c r="K27" s="83"/>
    </row>
    <row r="28" spans="2:11" x14ac:dyDescent="0.25">
      <c r="B28" s="82"/>
      <c r="C28" s="21"/>
      <c r="D28" s="21"/>
      <c r="E28" s="21"/>
      <c r="F28" s="21"/>
      <c r="G28" s="21"/>
      <c r="H28" s="21"/>
      <c r="I28" s="21"/>
      <c r="J28" s="21"/>
      <c r="K28" s="83"/>
    </row>
    <row r="29" spans="2:11" ht="14.4" x14ac:dyDescent="0.25">
      <c r="B29" s="82"/>
      <c r="C29" s="21"/>
      <c r="D29" s="106" t="s">
        <v>41</v>
      </c>
      <c r="E29" s="142" t="s">
        <v>51</v>
      </c>
      <c r="F29" s="143"/>
      <c r="G29" s="143"/>
      <c r="H29" s="143"/>
      <c r="I29" s="143"/>
      <c r="J29" s="144"/>
      <c r="K29" s="83"/>
    </row>
    <row r="30" spans="2:11" x14ac:dyDescent="0.25">
      <c r="B30" s="82"/>
      <c r="C30" s="21"/>
      <c r="D30" s="21"/>
      <c r="E30" s="145"/>
      <c r="F30" s="146"/>
      <c r="G30" s="146"/>
      <c r="H30" s="146"/>
      <c r="I30" s="146"/>
      <c r="J30" s="147"/>
      <c r="K30" s="83"/>
    </row>
    <row r="31" spans="2:11" x14ac:dyDescent="0.25">
      <c r="B31" s="82"/>
      <c r="C31" s="21"/>
      <c r="D31" s="21"/>
      <c r="E31" s="148"/>
      <c r="F31" s="149"/>
      <c r="G31" s="149"/>
      <c r="H31" s="149"/>
      <c r="I31" s="149"/>
      <c r="J31" s="150"/>
      <c r="K31" s="83"/>
    </row>
    <row r="32" spans="2:11" x14ac:dyDescent="0.25">
      <c r="B32" s="82"/>
      <c r="C32" s="21"/>
      <c r="D32" s="21"/>
      <c r="E32" s="21"/>
      <c r="F32" s="21"/>
      <c r="G32" s="21"/>
      <c r="H32" s="21"/>
      <c r="I32" s="21"/>
      <c r="J32" s="21"/>
      <c r="K32" s="83"/>
    </row>
    <row r="33" spans="2:11" ht="12" customHeight="1" x14ac:dyDescent="0.25">
      <c r="B33" s="82"/>
      <c r="C33" s="107"/>
      <c r="D33" s="151" t="s">
        <v>42</v>
      </c>
      <c r="E33" s="151"/>
      <c r="F33" s="151"/>
      <c r="G33" s="151"/>
      <c r="H33" s="151"/>
      <c r="I33" s="151"/>
      <c r="J33" s="152"/>
      <c r="K33" s="83"/>
    </row>
    <row r="34" spans="2:11" ht="12" customHeight="1" x14ac:dyDescent="0.25">
      <c r="B34" s="108"/>
      <c r="C34" s="109" t="s">
        <v>43</v>
      </c>
      <c r="D34" s="131"/>
      <c r="E34" s="131"/>
      <c r="F34" s="131"/>
      <c r="G34" s="131"/>
      <c r="H34" s="131"/>
      <c r="I34" s="131"/>
      <c r="J34" s="132"/>
      <c r="K34" s="83"/>
    </row>
    <row r="35" spans="2:11" ht="12" customHeight="1" x14ac:dyDescent="0.25">
      <c r="B35" s="108"/>
      <c r="C35" s="109"/>
      <c r="D35" s="131"/>
      <c r="E35" s="131"/>
      <c r="F35" s="131"/>
      <c r="G35" s="131"/>
      <c r="H35" s="131"/>
      <c r="I35" s="131"/>
      <c r="J35" s="132"/>
      <c r="K35" s="83"/>
    </row>
    <row r="36" spans="2:11" ht="12" customHeight="1" x14ac:dyDescent="0.25">
      <c r="B36" s="108"/>
      <c r="C36" s="109"/>
      <c r="D36" s="131"/>
      <c r="E36" s="131"/>
      <c r="F36" s="131"/>
      <c r="G36" s="131"/>
      <c r="H36" s="131"/>
      <c r="I36" s="131"/>
      <c r="J36" s="132"/>
      <c r="K36" s="83"/>
    </row>
    <row r="37" spans="2:11" ht="4.95" customHeight="1" x14ac:dyDescent="0.25">
      <c r="B37" s="108"/>
      <c r="C37" s="109"/>
      <c r="D37" s="110"/>
      <c r="E37" s="110"/>
      <c r="F37" s="110"/>
      <c r="G37" s="110"/>
      <c r="H37" s="110"/>
      <c r="I37" s="110"/>
      <c r="J37" s="111"/>
      <c r="K37" s="83"/>
    </row>
    <row r="38" spans="2:11" ht="12" customHeight="1" x14ac:dyDescent="0.25">
      <c r="B38" s="108"/>
      <c r="C38" s="109"/>
      <c r="D38" s="131" t="s">
        <v>44</v>
      </c>
      <c r="E38" s="131"/>
      <c r="F38" s="131"/>
      <c r="G38" s="131"/>
      <c r="H38" s="131"/>
      <c r="I38" s="131"/>
      <c r="J38" s="132"/>
      <c r="K38" s="83"/>
    </row>
    <row r="39" spans="2:11" ht="12" customHeight="1" x14ac:dyDescent="0.25">
      <c r="B39" s="108"/>
      <c r="C39" s="109" t="s">
        <v>45</v>
      </c>
      <c r="D39" s="131"/>
      <c r="E39" s="131"/>
      <c r="F39" s="131"/>
      <c r="G39" s="131"/>
      <c r="H39" s="131"/>
      <c r="I39" s="131"/>
      <c r="J39" s="132"/>
      <c r="K39" s="83"/>
    </row>
    <row r="40" spans="2:11" ht="12" customHeight="1" x14ac:dyDescent="0.25">
      <c r="B40" s="108"/>
      <c r="C40" s="109"/>
      <c r="D40" s="131"/>
      <c r="E40" s="131"/>
      <c r="F40" s="131"/>
      <c r="G40" s="131"/>
      <c r="H40" s="131"/>
      <c r="I40" s="131"/>
      <c r="J40" s="132"/>
      <c r="K40" s="83"/>
    </row>
    <row r="41" spans="2:11" ht="12" customHeight="1" x14ac:dyDescent="0.25">
      <c r="B41" s="108"/>
      <c r="C41" s="109"/>
      <c r="D41" s="131"/>
      <c r="E41" s="131"/>
      <c r="F41" s="131"/>
      <c r="G41" s="131"/>
      <c r="H41" s="131"/>
      <c r="I41" s="131"/>
      <c r="J41" s="132"/>
      <c r="K41" s="83"/>
    </row>
    <row r="42" spans="2:11" ht="4.95" customHeight="1" x14ac:dyDescent="0.25">
      <c r="B42" s="108"/>
      <c r="C42" s="109"/>
      <c r="D42" s="112"/>
      <c r="E42" s="112"/>
      <c r="F42" s="112"/>
      <c r="G42" s="112"/>
      <c r="H42" s="112"/>
      <c r="I42" s="112"/>
      <c r="J42" s="113"/>
      <c r="K42" s="83"/>
    </row>
    <row r="43" spans="2:11" ht="12" customHeight="1" x14ac:dyDescent="0.25">
      <c r="B43" s="108"/>
      <c r="C43" s="109"/>
      <c r="D43" s="131" t="s">
        <v>46</v>
      </c>
      <c r="E43" s="131"/>
      <c r="F43" s="131"/>
      <c r="G43" s="131"/>
      <c r="H43" s="131"/>
      <c r="I43" s="131"/>
      <c r="J43" s="132"/>
      <c r="K43" s="83"/>
    </row>
    <row r="44" spans="2:11" ht="12" customHeight="1" x14ac:dyDescent="0.25">
      <c r="B44" s="108"/>
      <c r="C44" s="109" t="s">
        <v>47</v>
      </c>
      <c r="D44" s="131"/>
      <c r="E44" s="131"/>
      <c r="F44" s="131"/>
      <c r="G44" s="131"/>
      <c r="H44" s="131"/>
      <c r="I44" s="131"/>
      <c r="J44" s="132"/>
      <c r="K44" s="83"/>
    </row>
    <row r="45" spans="2:11" ht="12" customHeight="1" x14ac:dyDescent="0.25">
      <c r="B45" s="108"/>
      <c r="C45" s="109"/>
      <c r="D45" s="131"/>
      <c r="E45" s="131"/>
      <c r="F45" s="131"/>
      <c r="G45" s="131"/>
      <c r="H45" s="131"/>
      <c r="I45" s="131"/>
      <c r="J45" s="132"/>
      <c r="K45" s="83"/>
    </row>
    <row r="46" spans="2:11" ht="12" customHeight="1" x14ac:dyDescent="0.25">
      <c r="B46" s="108"/>
      <c r="C46" s="109"/>
      <c r="D46" s="131"/>
      <c r="E46" s="131"/>
      <c r="F46" s="131"/>
      <c r="G46" s="131"/>
      <c r="H46" s="131"/>
      <c r="I46" s="131"/>
      <c r="J46" s="132"/>
      <c r="K46" s="83"/>
    </row>
    <row r="47" spans="2:11" ht="4.95" customHeight="1" x14ac:dyDescent="0.25">
      <c r="B47" s="108"/>
      <c r="C47" s="109"/>
      <c r="D47" s="110"/>
      <c r="E47" s="110"/>
      <c r="F47" s="110"/>
      <c r="G47" s="110"/>
      <c r="H47" s="110"/>
      <c r="I47" s="110"/>
      <c r="J47" s="111"/>
      <c r="K47" s="83"/>
    </row>
    <row r="48" spans="2:11" ht="12" customHeight="1" x14ac:dyDescent="0.25">
      <c r="B48" s="108"/>
      <c r="C48" s="109"/>
      <c r="D48" s="131" t="s">
        <v>48</v>
      </c>
      <c r="E48" s="131"/>
      <c r="F48" s="131"/>
      <c r="G48" s="131"/>
      <c r="H48" s="131"/>
      <c r="I48" s="131"/>
      <c r="J48" s="132"/>
      <c r="K48" s="83"/>
    </row>
    <row r="49" spans="2:11" ht="12" customHeight="1" x14ac:dyDescent="0.25">
      <c r="B49" s="108"/>
      <c r="C49" s="109" t="s">
        <v>49</v>
      </c>
      <c r="D49" s="131"/>
      <c r="E49" s="131"/>
      <c r="F49" s="131"/>
      <c r="G49" s="131"/>
      <c r="H49" s="131"/>
      <c r="I49" s="131"/>
      <c r="J49" s="132"/>
      <c r="K49" s="83"/>
    </row>
    <row r="50" spans="2:11" ht="12" customHeight="1" x14ac:dyDescent="0.25">
      <c r="B50" s="82"/>
      <c r="C50" s="114"/>
      <c r="D50" s="131"/>
      <c r="E50" s="131"/>
      <c r="F50" s="131"/>
      <c r="G50" s="131"/>
      <c r="H50" s="131"/>
      <c r="I50" s="131"/>
      <c r="J50" s="132"/>
      <c r="K50" s="83"/>
    </row>
    <row r="51" spans="2:11" ht="12" customHeight="1" x14ac:dyDescent="0.25">
      <c r="B51" s="82"/>
      <c r="C51" s="115"/>
      <c r="D51" s="133"/>
      <c r="E51" s="133"/>
      <c r="F51" s="133"/>
      <c r="G51" s="133"/>
      <c r="H51" s="133"/>
      <c r="I51" s="133"/>
      <c r="J51" s="134"/>
      <c r="K51" s="83"/>
    </row>
    <row r="52" spans="2:11" x14ac:dyDescent="0.25">
      <c r="B52" s="82"/>
      <c r="C52" s="21"/>
      <c r="D52" s="21"/>
      <c r="E52" s="21"/>
      <c r="F52" s="21"/>
      <c r="G52" s="21"/>
      <c r="H52" s="21"/>
      <c r="I52" s="21"/>
      <c r="J52" s="21"/>
      <c r="K52" s="83"/>
    </row>
    <row r="53" spans="2:11" x14ac:dyDescent="0.25">
      <c r="B53" s="82"/>
      <c r="C53" s="21"/>
      <c r="D53" s="21"/>
      <c r="E53" s="21"/>
      <c r="F53" s="21"/>
      <c r="G53" s="21"/>
      <c r="H53" s="21"/>
      <c r="I53" s="21"/>
      <c r="J53" s="21"/>
      <c r="K53" s="83"/>
    </row>
    <row r="54" spans="2:11" x14ac:dyDescent="0.25">
      <c r="B54" s="82"/>
      <c r="C54" s="21"/>
      <c r="D54" s="21"/>
      <c r="E54" s="21"/>
      <c r="F54" s="21"/>
      <c r="G54" s="21"/>
      <c r="H54" s="21"/>
      <c r="I54" s="135" t="s">
        <v>50</v>
      </c>
      <c r="J54" s="135"/>
      <c r="K54" s="83"/>
    </row>
    <row r="55" spans="2:11" ht="14.4" thickBot="1" x14ac:dyDescent="0.3">
      <c r="B55" s="84"/>
      <c r="C55" s="86"/>
      <c r="D55" s="86"/>
      <c r="E55" s="86"/>
      <c r="F55" s="86"/>
      <c r="G55" s="86"/>
      <c r="H55" s="86"/>
      <c r="I55" s="86"/>
      <c r="J55" s="86"/>
      <c r="K55" s="87"/>
    </row>
  </sheetData>
  <mergeCells count="15">
    <mergeCell ref="D43:J46"/>
    <mergeCell ref="D48:J51"/>
    <mergeCell ref="I54:J54"/>
    <mergeCell ref="C26:J27"/>
    <mergeCell ref="E29:J29"/>
    <mergeCell ref="E30:J30"/>
    <mergeCell ref="E31:J31"/>
    <mergeCell ref="D33:J36"/>
    <mergeCell ref="D38:J41"/>
    <mergeCell ref="E22:J22"/>
    <mergeCell ref="E12:J14"/>
    <mergeCell ref="E16:J16"/>
    <mergeCell ref="E18:J18"/>
    <mergeCell ref="E19:J19"/>
    <mergeCell ref="E20:J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71"/>
  <sheetViews>
    <sheetView showGridLines="0" tabSelected="1" topLeftCell="A2" zoomScale="85" zoomScaleNormal="85" workbookViewId="0">
      <selection activeCell="D32" sqref="D32"/>
    </sheetView>
  </sheetViews>
  <sheetFormatPr defaultColWidth="9.109375" defaultRowHeight="13.8" x14ac:dyDescent="0.25"/>
  <cols>
    <col min="1" max="2" width="3.6640625" style="11" customWidth="1"/>
    <col min="3" max="3" width="10.88671875" style="11" customWidth="1"/>
    <col min="4" max="6" width="9.33203125" style="11" bestFit="1" customWidth="1"/>
    <col min="7" max="7" width="14" style="11" customWidth="1"/>
    <col min="8" max="8" width="10.33203125" style="11" bestFit="1" customWidth="1"/>
    <col min="9" max="9" width="13.88671875" style="11" customWidth="1"/>
    <col min="10" max="11" width="9.33203125" style="11" bestFit="1" customWidth="1"/>
    <col min="12" max="16" width="9.109375" style="11"/>
    <col min="17" max="17" width="2.33203125" style="11" customWidth="1"/>
    <col min="18" max="18" width="3.109375" style="11" customWidth="1"/>
    <col min="19" max="16384" width="9.109375" style="11"/>
  </cols>
  <sheetData>
    <row r="1" spans="2:19" ht="174.75" customHeight="1" thickBot="1" x14ac:dyDescent="0.3">
      <c r="C1" s="186"/>
      <c r="D1" s="186"/>
      <c r="E1" s="186"/>
      <c r="F1" s="186"/>
      <c r="G1" s="186"/>
      <c r="H1" s="186"/>
      <c r="I1" s="186"/>
      <c r="J1" s="186"/>
      <c r="K1" s="186"/>
      <c r="L1" s="186"/>
      <c r="M1" s="186"/>
      <c r="N1" s="186"/>
      <c r="O1" s="186"/>
      <c r="P1" s="186"/>
    </row>
    <row r="2" spans="2:19" ht="15" customHeight="1" x14ac:dyDescent="0.25">
      <c r="B2" s="171" t="s">
        <v>52</v>
      </c>
      <c r="C2" s="172"/>
      <c r="D2" s="172"/>
      <c r="E2" s="172"/>
      <c r="F2" s="172"/>
      <c r="G2" s="172"/>
      <c r="H2" s="172"/>
      <c r="I2" s="172"/>
      <c r="J2" s="172"/>
      <c r="K2" s="172"/>
      <c r="L2" s="172"/>
      <c r="M2" s="172"/>
      <c r="N2" s="172"/>
      <c r="O2" s="172"/>
      <c r="P2" s="172"/>
      <c r="Q2" s="173"/>
    </row>
    <row r="3" spans="2:19" ht="10.5" customHeight="1" thickBot="1" x14ac:dyDescent="0.3">
      <c r="B3" s="174"/>
      <c r="C3" s="175"/>
      <c r="D3" s="175"/>
      <c r="E3" s="175"/>
      <c r="F3" s="175"/>
      <c r="G3" s="175"/>
      <c r="H3" s="175"/>
      <c r="I3" s="175"/>
      <c r="J3" s="175"/>
      <c r="K3" s="175"/>
      <c r="L3" s="175"/>
      <c r="M3" s="175"/>
      <c r="N3" s="175"/>
      <c r="O3" s="175"/>
      <c r="P3" s="175"/>
      <c r="Q3" s="176"/>
    </row>
    <row r="4" spans="2:19" ht="17.25" customHeight="1" thickBot="1" x14ac:dyDescent="0.3">
      <c r="B4" s="12"/>
      <c r="C4" s="13"/>
      <c r="D4" s="189"/>
      <c r="E4" s="190"/>
      <c r="F4" s="190"/>
      <c r="G4" s="190"/>
      <c r="H4" s="190"/>
      <c r="I4" s="190"/>
      <c r="J4" s="190"/>
      <c r="K4" s="190"/>
      <c r="L4" s="190"/>
      <c r="M4" s="190"/>
      <c r="N4" s="190"/>
      <c r="O4" s="190"/>
      <c r="P4" s="190"/>
      <c r="Q4" s="18"/>
    </row>
    <row r="5" spans="2:19" ht="15.6" x14ac:dyDescent="0.25">
      <c r="B5" s="44"/>
      <c r="C5" s="45"/>
      <c r="D5" s="188"/>
      <c r="E5" s="188"/>
      <c r="F5" s="188"/>
      <c r="G5" s="188"/>
      <c r="H5" s="188"/>
      <c r="I5" s="188"/>
      <c r="J5" s="188"/>
      <c r="K5" s="188"/>
      <c r="L5" s="188"/>
      <c r="M5" s="188"/>
      <c r="N5" s="188"/>
      <c r="O5" s="188"/>
      <c r="P5" s="188"/>
      <c r="Q5" s="46"/>
    </row>
    <row r="6" spans="2:19" ht="21" x14ac:dyDescent="0.25">
      <c r="B6" s="47"/>
      <c r="C6" s="183" t="s">
        <v>55</v>
      </c>
      <c r="D6" s="184"/>
      <c r="E6" s="184"/>
      <c r="F6" s="184"/>
      <c r="G6" s="184"/>
      <c r="H6" s="184"/>
      <c r="I6" s="184"/>
      <c r="J6" s="184"/>
      <c r="K6" s="184"/>
      <c r="L6" s="184"/>
      <c r="M6" s="184"/>
      <c r="N6" s="184"/>
      <c r="O6" s="184"/>
      <c r="P6" s="184"/>
      <c r="Q6" s="48"/>
    </row>
    <row r="7" spans="2:19" ht="21" x14ac:dyDescent="0.25">
      <c r="B7" s="47"/>
      <c r="C7" s="23"/>
      <c r="D7" s="23"/>
      <c r="E7" s="23"/>
      <c r="F7" s="23"/>
      <c r="G7" s="23"/>
      <c r="H7" s="23"/>
      <c r="I7" s="23"/>
      <c r="J7" s="23"/>
      <c r="K7" s="23"/>
      <c r="L7" s="23"/>
      <c r="M7" s="23"/>
      <c r="N7" s="23"/>
      <c r="O7" s="23"/>
      <c r="P7" s="23"/>
      <c r="Q7" s="48"/>
    </row>
    <row r="8" spans="2:19" ht="15" x14ac:dyDescent="0.25">
      <c r="B8" s="47"/>
      <c r="C8" s="24" t="s">
        <v>56</v>
      </c>
      <c r="D8" s="185" t="s">
        <v>23</v>
      </c>
      <c r="E8" s="185"/>
      <c r="F8" s="185"/>
      <c r="G8" s="185"/>
      <c r="H8" s="185"/>
      <c r="I8" s="187"/>
      <c r="J8" s="187"/>
      <c r="K8" s="187"/>
      <c r="L8" s="187"/>
      <c r="M8" s="187"/>
      <c r="N8" s="187"/>
      <c r="O8" s="187"/>
      <c r="P8" s="187"/>
      <c r="Q8" s="48"/>
      <c r="S8" s="14"/>
    </row>
    <row r="9" spans="2:19" ht="37.5" customHeight="1" x14ac:dyDescent="0.25">
      <c r="B9" s="47"/>
      <c r="C9" s="170" t="s">
        <v>57</v>
      </c>
      <c r="D9" s="170"/>
      <c r="E9" s="170"/>
      <c r="F9" s="170"/>
      <c r="G9" s="170"/>
      <c r="H9" s="170"/>
      <c r="I9" s="187"/>
      <c r="J9" s="187"/>
      <c r="K9" s="187"/>
      <c r="L9" s="187"/>
      <c r="M9" s="187"/>
      <c r="N9" s="187"/>
      <c r="O9" s="187"/>
      <c r="P9" s="187"/>
      <c r="Q9" s="48"/>
    </row>
    <row r="10" spans="2:19" ht="25.5" customHeight="1" x14ac:dyDescent="0.25">
      <c r="B10" s="47"/>
      <c r="C10" s="168" t="s">
        <v>58</v>
      </c>
      <c r="D10" s="168"/>
      <c r="E10" s="168"/>
      <c r="F10" s="168"/>
      <c r="G10" s="25">
        <v>66</v>
      </c>
      <c r="H10" s="25" t="s">
        <v>16</v>
      </c>
      <c r="I10" s="187"/>
      <c r="J10" s="187"/>
      <c r="K10" s="187"/>
      <c r="L10" s="187"/>
      <c r="M10" s="187"/>
      <c r="N10" s="187"/>
      <c r="O10" s="187"/>
      <c r="P10" s="187"/>
      <c r="Q10" s="48"/>
    </row>
    <row r="11" spans="2:19" ht="20.25" customHeight="1" x14ac:dyDescent="0.25">
      <c r="B11" s="47"/>
      <c r="C11" s="168" t="s">
        <v>59</v>
      </c>
      <c r="D11" s="168"/>
      <c r="E11" s="168"/>
      <c r="F11" s="168"/>
      <c r="G11" s="25">
        <v>36</v>
      </c>
      <c r="H11" s="25"/>
      <c r="I11" s="187"/>
      <c r="J11" s="187"/>
      <c r="K11" s="187"/>
      <c r="L11" s="187"/>
      <c r="M11" s="187"/>
      <c r="N11" s="187"/>
      <c r="O11" s="187"/>
      <c r="P11" s="187"/>
      <c r="Q11" s="48"/>
    </row>
    <row r="12" spans="2:19" ht="30" customHeight="1" x14ac:dyDescent="0.25">
      <c r="B12" s="47"/>
      <c r="C12" s="168" t="s">
        <v>60</v>
      </c>
      <c r="D12" s="168"/>
      <c r="E12" s="168"/>
      <c r="F12" s="168"/>
      <c r="G12" s="25">
        <v>3.7</v>
      </c>
      <c r="H12" s="25" t="s">
        <v>17</v>
      </c>
      <c r="I12" s="187"/>
      <c r="J12" s="187"/>
      <c r="K12" s="187"/>
      <c r="L12" s="187"/>
      <c r="M12" s="187"/>
      <c r="N12" s="187"/>
      <c r="O12" s="187"/>
      <c r="P12" s="187"/>
      <c r="Q12" s="48"/>
    </row>
    <row r="13" spans="2:19" ht="32.25" customHeight="1" x14ac:dyDescent="0.25">
      <c r="B13" s="47"/>
      <c r="C13" s="168" t="s">
        <v>61</v>
      </c>
      <c r="D13" s="168"/>
      <c r="E13" s="168"/>
      <c r="F13" s="168"/>
      <c r="G13" s="25">
        <v>17.8</v>
      </c>
      <c r="H13" s="25" t="s">
        <v>18</v>
      </c>
      <c r="I13" s="187"/>
      <c r="J13" s="187"/>
      <c r="K13" s="187"/>
      <c r="L13" s="187"/>
      <c r="M13" s="187"/>
      <c r="N13" s="187"/>
      <c r="O13" s="187"/>
      <c r="P13" s="187"/>
      <c r="Q13" s="48"/>
    </row>
    <row r="14" spans="2:19" ht="21" customHeight="1" x14ac:dyDescent="0.25">
      <c r="B14" s="47"/>
      <c r="C14" s="168" t="s">
        <v>62</v>
      </c>
      <c r="D14" s="168"/>
      <c r="E14" s="168"/>
      <c r="F14" s="168"/>
      <c r="G14" s="25">
        <v>22.25</v>
      </c>
      <c r="H14" s="25" t="s">
        <v>18</v>
      </c>
      <c r="I14" s="187"/>
      <c r="J14" s="187"/>
      <c r="K14" s="187"/>
      <c r="L14" s="187"/>
      <c r="M14" s="187"/>
      <c r="N14" s="187"/>
      <c r="O14" s="187"/>
      <c r="P14" s="187"/>
      <c r="Q14" s="48"/>
    </row>
    <row r="15" spans="2:19" ht="22.5" customHeight="1" x14ac:dyDescent="0.25">
      <c r="B15" s="47"/>
      <c r="C15" s="168" t="s">
        <v>63</v>
      </c>
      <c r="D15" s="168"/>
      <c r="E15" s="168"/>
      <c r="F15" s="168"/>
      <c r="G15" s="25">
        <v>4.05</v>
      </c>
      <c r="H15" s="25" t="s">
        <v>17</v>
      </c>
      <c r="I15" s="187"/>
      <c r="J15" s="187"/>
      <c r="K15" s="187"/>
      <c r="L15" s="187"/>
      <c r="M15" s="187"/>
      <c r="N15" s="187"/>
      <c r="O15" s="187"/>
      <c r="P15" s="187"/>
      <c r="Q15" s="48"/>
    </row>
    <row r="16" spans="2:19" ht="33" customHeight="1" x14ac:dyDescent="0.25">
      <c r="B16" s="47"/>
      <c r="C16" s="168" t="s">
        <v>64</v>
      </c>
      <c r="D16" s="168"/>
      <c r="E16" s="168"/>
      <c r="F16" s="168"/>
      <c r="G16" s="25">
        <v>1.1499999999999999</v>
      </c>
      <c r="H16" s="25" t="s">
        <v>19</v>
      </c>
      <c r="I16" s="187"/>
      <c r="J16" s="187"/>
      <c r="K16" s="187"/>
      <c r="L16" s="187"/>
      <c r="M16" s="187"/>
      <c r="N16" s="187"/>
      <c r="O16" s="187"/>
      <c r="P16" s="187"/>
      <c r="Q16" s="48"/>
    </row>
    <row r="17" spans="2:18" ht="30" customHeight="1" x14ac:dyDescent="0.25">
      <c r="B17" s="47"/>
      <c r="C17" s="168" t="s">
        <v>65</v>
      </c>
      <c r="D17" s="168"/>
      <c r="E17" s="168"/>
      <c r="F17" s="168"/>
      <c r="G17" s="25">
        <v>-76.319999999999993</v>
      </c>
      <c r="H17" s="25" t="s">
        <v>27</v>
      </c>
      <c r="I17" s="187"/>
      <c r="J17" s="187"/>
      <c r="K17" s="187"/>
      <c r="L17" s="187"/>
      <c r="M17" s="187"/>
      <c r="N17" s="187"/>
      <c r="O17" s="187"/>
      <c r="P17" s="187"/>
      <c r="Q17" s="48"/>
    </row>
    <row r="18" spans="2:18" ht="19.5" customHeight="1" x14ac:dyDescent="0.25">
      <c r="B18" s="47"/>
      <c r="C18" s="168" t="s">
        <v>66</v>
      </c>
      <c r="D18" s="168"/>
      <c r="E18" s="168"/>
      <c r="F18" s="168"/>
      <c r="G18" s="25">
        <v>700</v>
      </c>
      <c r="H18" s="25" t="s">
        <v>18</v>
      </c>
      <c r="I18" s="187"/>
      <c r="J18" s="187"/>
      <c r="K18" s="187"/>
      <c r="L18" s="187"/>
      <c r="M18" s="187"/>
      <c r="N18" s="187"/>
      <c r="O18" s="187"/>
      <c r="P18" s="187"/>
      <c r="Q18" s="48"/>
    </row>
    <row r="19" spans="2:18" ht="18" customHeight="1" x14ac:dyDescent="0.25">
      <c r="B19" s="47"/>
      <c r="C19" s="170" t="s">
        <v>67</v>
      </c>
      <c r="D19" s="170"/>
      <c r="E19" s="170"/>
      <c r="F19" s="170"/>
      <c r="G19" s="170"/>
      <c r="H19" s="170"/>
      <c r="I19" s="187"/>
      <c r="J19" s="187"/>
      <c r="K19" s="187"/>
      <c r="L19" s="187"/>
      <c r="M19" s="187"/>
      <c r="N19" s="187"/>
      <c r="O19" s="187"/>
      <c r="P19" s="187"/>
      <c r="Q19" s="48"/>
    </row>
    <row r="20" spans="2:18" ht="20.25" customHeight="1" x14ac:dyDescent="0.25">
      <c r="B20" s="47"/>
      <c r="C20" s="168" t="s">
        <v>68</v>
      </c>
      <c r="D20" s="168"/>
      <c r="E20" s="168"/>
      <c r="F20" s="168"/>
      <c r="G20" s="25" t="s">
        <v>20</v>
      </c>
      <c r="H20" s="25" t="s">
        <v>21</v>
      </c>
      <c r="I20" s="187"/>
      <c r="J20" s="187"/>
      <c r="K20" s="187"/>
      <c r="L20" s="187"/>
      <c r="M20" s="187"/>
      <c r="N20" s="187"/>
      <c r="O20" s="187"/>
      <c r="P20" s="187"/>
      <c r="Q20" s="48"/>
    </row>
    <row r="21" spans="2:18" ht="20.25" customHeight="1" x14ac:dyDescent="0.25">
      <c r="B21" s="47"/>
      <c r="C21" s="168" t="s">
        <v>69</v>
      </c>
      <c r="D21" s="168"/>
      <c r="E21" s="168"/>
      <c r="F21" s="168"/>
      <c r="G21" s="25">
        <f>ROUND(0.778*0.659,2)</f>
        <v>0.51</v>
      </c>
      <c r="H21" s="25" t="s">
        <v>29</v>
      </c>
      <c r="I21" s="187"/>
      <c r="J21" s="187"/>
      <c r="K21" s="187"/>
      <c r="L21" s="187"/>
      <c r="M21" s="187"/>
      <c r="N21" s="187"/>
      <c r="O21" s="187"/>
      <c r="P21" s="187"/>
      <c r="Q21" s="48"/>
    </row>
    <row r="22" spans="2:18" ht="21.75" customHeight="1" x14ac:dyDescent="0.25">
      <c r="B22" s="47"/>
      <c r="C22" s="168" t="s">
        <v>70</v>
      </c>
      <c r="D22" s="168"/>
      <c r="E22" s="168"/>
      <c r="F22" s="168"/>
      <c r="G22" s="25">
        <v>6.2</v>
      </c>
      <c r="H22" s="25" t="s">
        <v>22</v>
      </c>
      <c r="I22" s="187"/>
      <c r="J22" s="187"/>
      <c r="K22" s="187"/>
      <c r="L22" s="187"/>
      <c r="M22" s="187"/>
      <c r="N22" s="187"/>
      <c r="O22" s="187"/>
      <c r="P22" s="187"/>
      <c r="Q22" s="48"/>
    </row>
    <row r="23" spans="2:18" ht="21.75" customHeight="1" thickBot="1" x14ac:dyDescent="0.3">
      <c r="B23" s="49"/>
      <c r="C23" s="50"/>
      <c r="D23" s="50"/>
      <c r="E23" s="50"/>
      <c r="F23" s="50"/>
      <c r="G23" s="50"/>
      <c r="H23" s="50"/>
      <c r="I23" s="117" t="s">
        <v>100</v>
      </c>
      <c r="J23" s="51"/>
      <c r="K23" s="51"/>
      <c r="L23" s="51"/>
      <c r="M23" s="51"/>
      <c r="N23" s="51"/>
      <c r="O23" s="51"/>
      <c r="P23" s="51"/>
      <c r="Q23" s="52"/>
    </row>
    <row r="24" spans="2:18" ht="21.75" customHeight="1" thickBot="1" x14ac:dyDescent="0.3">
      <c r="B24" s="12"/>
      <c r="C24" s="19"/>
      <c r="D24" s="19"/>
      <c r="E24" s="19"/>
      <c r="F24" s="19"/>
      <c r="G24" s="19"/>
      <c r="H24" s="19"/>
      <c r="I24" s="20"/>
      <c r="J24" s="20"/>
      <c r="K24" s="20"/>
      <c r="L24" s="20"/>
      <c r="M24" s="20"/>
      <c r="N24" s="20"/>
      <c r="O24" s="20"/>
      <c r="P24" s="20"/>
      <c r="Q24" s="12"/>
      <c r="R24" s="18"/>
    </row>
    <row r="25" spans="2:18" ht="15" customHeight="1" x14ac:dyDescent="0.25">
      <c r="B25" s="44"/>
      <c r="C25" s="53"/>
      <c r="D25" s="53"/>
      <c r="E25" s="53"/>
      <c r="F25" s="53"/>
      <c r="G25" s="53"/>
      <c r="H25" s="53"/>
      <c r="I25" s="54"/>
      <c r="J25" s="54"/>
      <c r="K25" s="54"/>
      <c r="L25" s="54"/>
      <c r="M25" s="54"/>
      <c r="N25" s="54"/>
      <c r="O25" s="54"/>
      <c r="P25" s="54"/>
      <c r="Q25" s="46"/>
      <c r="R25" s="18"/>
    </row>
    <row r="26" spans="2:18" ht="25.5" customHeight="1" x14ac:dyDescent="0.25">
      <c r="B26" s="47"/>
      <c r="C26" s="167" t="s">
        <v>71</v>
      </c>
      <c r="D26" s="167"/>
      <c r="E26" s="167"/>
      <c r="F26" s="167"/>
      <c r="G26" s="167"/>
      <c r="H26" s="167"/>
      <c r="I26" s="167"/>
      <c r="J26" s="167"/>
      <c r="K26" s="167"/>
      <c r="L26" s="167"/>
      <c r="M26" s="167"/>
      <c r="N26" s="167"/>
      <c r="O26" s="167"/>
      <c r="P26" s="167"/>
      <c r="Q26" s="48"/>
      <c r="R26" s="18"/>
    </row>
    <row r="27" spans="2:18" ht="21" x14ac:dyDescent="0.25">
      <c r="B27" s="47"/>
      <c r="C27" s="23"/>
      <c r="D27" s="23"/>
      <c r="E27" s="23"/>
      <c r="F27" s="23"/>
      <c r="G27" s="23"/>
      <c r="H27" s="23"/>
      <c r="I27" s="23"/>
      <c r="J27" s="23"/>
      <c r="K27" s="23"/>
      <c r="L27" s="23"/>
      <c r="M27" s="23"/>
      <c r="N27" s="23"/>
      <c r="O27" s="23"/>
      <c r="P27" s="23"/>
      <c r="Q27" s="48"/>
      <c r="R27" s="18"/>
    </row>
    <row r="28" spans="2:18" ht="14.4" x14ac:dyDescent="0.3">
      <c r="B28" s="47"/>
      <c r="C28" s="37" t="s">
        <v>73</v>
      </c>
      <c r="D28" s="38"/>
      <c r="E28" s="39"/>
      <c r="F28" s="40" t="s">
        <v>14</v>
      </c>
      <c r="G28" s="41">
        <v>0.5</v>
      </c>
      <c r="H28" s="177" t="s">
        <v>72</v>
      </c>
      <c r="I28" s="178"/>
      <c r="J28" s="28"/>
      <c r="K28" s="28"/>
      <c r="L28" s="28"/>
      <c r="M28" s="28"/>
      <c r="N28" s="28"/>
      <c r="O28" s="28"/>
      <c r="P28" s="28"/>
      <c r="Q28" s="48"/>
      <c r="R28" s="18"/>
    </row>
    <row r="29" spans="2:18" ht="19.5" customHeight="1" x14ac:dyDescent="0.25">
      <c r="B29" s="47"/>
      <c r="C29" s="169" t="s">
        <v>24</v>
      </c>
      <c r="D29" s="169" t="s">
        <v>8</v>
      </c>
      <c r="E29" s="169"/>
      <c r="F29" s="169"/>
      <c r="G29" s="169"/>
      <c r="H29" s="179"/>
      <c r="I29" s="180"/>
      <c r="J29" s="28"/>
      <c r="K29" s="28"/>
      <c r="L29" s="28"/>
      <c r="M29" s="28"/>
      <c r="N29" s="28"/>
      <c r="O29" s="28"/>
      <c r="P29" s="28"/>
      <c r="Q29" s="48"/>
      <c r="R29" s="18"/>
    </row>
    <row r="30" spans="2:18" ht="16.5" customHeight="1" x14ac:dyDescent="0.25">
      <c r="B30" s="47"/>
      <c r="C30" s="169"/>
      <c r="D30" s="42" t="s">
        <v>9</v>
      </c>
      <c r="E30" s="42" t="s">
        <v>18</v>
      </c>
      <c r="F30" s="42" t="s">
        <v>25</v>
      </c>
      <c r="G30" s="42" t="s">
        <v>15</v>
      </c>
      <c r="H30" s="181"/>
      <c r="I30" s="182"/>
      <c r="J30" s="28"/>
      <c r="K30" s="28"/>
      <c r="L30" s="28"/>
      <c r="M30" s="28"/>
      <c r="N30" s="28"/>
      <c r="O30" s="28"/>
      <c r="P30" s="28"/>
      <c r="Q30" s="48"/>
      <c r="R30" s="18"/>
    </row>
    <row r="31" spans="2:18" ht="16.8" thickBot="1" x14ac:dyDescent="0.3">
      <c r="B31" s="47"/>
      <c r="C31" s="169"/>
      <c r="D31" s="42" t="s">
        <v>11</v>
      </c>
      <c r="E31" s="42" t="s">
        <v>12</v>
      </c>
      <c r="F31" s="42" t="s">
        <v>31</v>
      </c>
      <c r="G31" s="43" t="s">
        <v>32</v>
      </c>
      <c r="H31" s="31"/>
      <c r="I31" s="31"/>
      <c r="J31" s="28"/>
      <c r="K31" s="28"/>
      <c r="L31" s="28"/>
      <c r="M31" s="28"/>
      <c r="N31" s="28"/>
      <c r="O31" s="28"/>
      <c r="P31" s="28"/>
      <c r="Q31" s="48"/>
      <c r="R31" s="18"/>
    </row>
    <row r="32" spans="2:18" ht="14.25" customHeight="1" x14ac:dyDescent="0.25">
      <c r="B32" s="47"/>
      <c r="C32" s="166"/>
      <c r="D32" s="32"/>
      <c r="E32" s="32"/>
      <c r="F32" s="33"/>
      <c r="G32" s="34">
        <f>ROUND(D32*E32,2)</f>
        <v>0</v>
      </c>
      <c r="H32" s="31"/>
      <c r="I32" s="31"/>
      <c r="J32" s="28"/>
      <c r="K32" s="28"/>
      <c r="L32" s="28"/>
      <c r="M32" s="28"/>
      <c r="N32" s="28"/>
      <c r="O32" s="28"/>
      <c r="P32" s="28"/>
      <c r="Q32" s="48"/>
      <c r="R32" s="18"/>
    </row>
    <row r="33" spans="2:18" ht="14.25" customHeight="1" x14ac:dyDescent="0.25">
      <c r="B33" s="47"/>
      <c r="C33" s="166"/>
      <c r="D33" s="32"/>
      <c r="E33" s="32"/>
      <c r="F33" s="33"/>
      <c r="G33" s="35">
        <f t="shared" ref="G33:G37" si="0">ROUND(D33*E33,2)</f>
        <v>0</v>
      </c>
      <c r="H33" s="31"/>
      <c r="I33" s="31"/>
      <c r="J33" s="28"/>
      <c r="K33" s="28"/>
      <c r="L33" s="28"/>
      <c r="M33" s="28"/>
      <c r="N33" s="28"/>
      <c r="O33" s="28"/>
      <c r="P33" s="28"/>
      <c r="Q33" s="48"/>
      <c r="R33" s="18"/>
    </row>
    <row r="34" spans="2:18" ht="14.25" customHeight="1" x14ac:dyDescent="0.25">
      <c r="B34" s="47"/>
      <c r="C34" s="166"/>
      <c r="D34" s="32"/>
      <c r="E34" s="32"/>
      <c r="F34" s="33"/>
      <c r="G34" s="35">
        <f t="shared" si="0"/>
        <v>0</v>
      </c>
      <c r="H34" s="31"/>
      <c r="I34" s="31"/>
      <c r="J34" s="28"/>
      <c r="K34" s="28"/>
      <c r="L34" s="28"/>
      <c r="M34" s="28"/>
      <c r="N34" s="28"/>
      <c r="O34" s="28"/>
      <c r="P34" s="28"/>
      <c r="Q34" s="48"/>
      <c r="R34" s="18"/>
    </row>
    <row r="35" spans="2:18" ht="14.25" customHeight="1" x14ac:dyDescent="0.25">
      <c r="B35" s="47"/>
      <c r="C35" s="166"/>
      <c r="D35" s="32"/>
      <c r="E35" s="32"/>
      <c r="F35" s="33"/>
      <c r="G35" s="35">
        <f t="shared" si="0"/>
        <v>0</v>
      </c>
      <c r="H35" s="31"/>
      <c r="I35" s="31"/>
      <c r="J35" s="28"/>
      <c r="K35" s="28"/>
      <c r="L35" s="28"/>
      <c r="M35" s="28"/>
      <c r="N35" s="28"/>
      <c r="O35" s="28"/>
      <c r="P35" s="28"/>
      <c r="Q35" s="48"/>
      <c r="R35" s="18"/>
    </row>
    <row r="36" spans="2:18" ht="14.25" customHeight="1" x14ac:dyDescent="0.25">
      <c r="B36" s="47"/>
      <c r="C36" s="166"/>
      <c r="D36" s="32"/>
      <c r="E36" s="32"/>
      <c r="F36" s="33"/>
      <c r="G36" s="35">
        <f t="shared" si="0"/>
        <v>0</v>
      </c>
      <c r="H36" s="31"/>
      <c r="I36" s="31"/>
      <c r="J36" s="28"/>
      <c r="K36" s="28"/>
      <c r="L36" s="28"/>
      <c r="M36" s="28"/>
      <c r="N36" s="28"/>
      <c r="O36" s="28"/>
      <c r="P36" s="28"/>
      <c r="Q36" s="48"/>
      <c r="R36" s="18"/>
    </row>
    <row r="37" spans="2:18" ht="14.25" customHeight="1" thickBot="1" x14ac:dyDescent="0.3">
      <c r="B37" s="47"/>
      <c r="C37" s="166"/>
      <c r="D37" s="32"/>
      <c r="E37" s="32"/>
      <c r="F37" s="33"/>
      <c r="G37" s="36">
        <f t="shared" si="0"/>
        <v>0</v>
      </c>
      <c r="H37" s="31"/>
      <c r="I37" s="31"/>
      <c r="J37" s="28"/>
      <c r="K37" s="28"/>
      <c r="L37" s="28"/>
      <c r="M37" s="28"/>
      <c r="N37" s="28"/>
      <c r="O37" s="28"/>
      <c r="P37" s="28"/>
      <c r="Q37" s="48"/>
      <c r="R37" s="18"/>
    </row>
    <row r="38" spans="2:18" x14ac:dyDescent="0.25">
      <c r="B38" s="47"/>
      <c r="C38" s="163"/>
      <c r="D38" s="163"/>
      <c r="E38" s="163"/>
      <c r="F38" s="163"/>
      <c r="G38" s="163"/>
      <c r="H38" s="163"/>
      <c r="I38" s="163"/>
      <c r="J38" s="163"/>
      <c r="K38" s="163"/>
      <c r="L38" s="163"/>
      <c r="M38" s="163"/>
      <c r="N38" s="163"/>
      <c r="O38" s="163"/>
      <c r="P38" s="163"/>
      <c r="Q38" s="48"/>
      <c r="R38" s="18"/>
    </row>
    <row r="39" spans="2:18" x14ac:dyDescent="0.25">
      <c r="B39" s="47"/>
      <c r="C39" s="163"/>
      <c r="D39" s="163"/>
      <c r="E39" s="163"/>
      <c r="F39" s="163"/>
      <c r="G39" s="163"/>
      <c r="H39" s="163"/>
      <c r="I39" s="163"/>
      <c r="J39" s="163"/>
      <c r="K39" s="163"/>
      <c r="L39" s="163"/>
      <c r="M39" s="163"/>
      <c r="N39" s="163"/>
      <c r="O39" s="163"/>
      <c r="P39" s="163"/>
      <c r="Q39" s="55"/>
      <c r="R39" s="18"/>
    </row>
    <row r="40" spans="2:18" x14ac:dyDescent="0.25">
      <c r="B40" s="47"/>
      <c r="C40" s="163"/>
      <c r="D40" s="163"/>
      <c r="E40" s="163"/>
      <c r="F40" s="163"/>
      <c r="G40" s="163"/>
      <c r="H40" s="163"/>
      <c r="I40" s="163"/>
      <c r="J40" s="163"/>
      <c r="K40" s="163"/>
      <c r="L40" s="163"/>
      <c r="M40" s="163"/>
      <c r="N40" s="163"/>
      <c r="O40" s="163"/>
      <c r="P40" s="163"/>
      <c r="Q40" s="48"/>
      <c r="R40" s="18"/>
    </row>
    <row r="41" spans="2:18" x14ac:dyDescent="0.25">
      <c r="B41" s="47"/>
      <c r="C41" s="163"/>
      <c r="D41" s="163"/>
      <c r="E41" s="163"/>
      <c r="F41" s="163"/>
      <c r="G41" s="163"/>
      <c r="H41" s="163"/>
      <c r="I41" s="163"/>
      <c r="J41" s="163"/>
      <c r="K41" s="163"/>
      <c r="L41" s="163"/>
      <c r="M41" s="163"/>
      <c r="N41" s="163"/>
      <c r="O41" s="163"/>
      <c r="P41" s="163"/>
      <c r="Q41" s="48"/>
      <c r="R41" s="18"/>
    </row>
    <row r="42" spans="2:18" x14ac:dyDescent="0.25">
      <c r="B42" s="47"/>
      <c r="C42" s="163"/>
      <c r="D42" s="163"/>
      <c r="E42" s="163"/>
      <c r="F42" s="163"/>
      <c r="G42" s="163"/>
      <c r="H42" s="163"/>
      <c r="I42" s="163"/>
      <c r="J42" s="163"/>
      <c r="K42" s="163"/>
      <c r="L42" s="163"/>
      <c r="M42" s="163"/>
      <c r="N42" s="163"/>
      <c r="O42" s="163"/>
      <c r="P42" s="163"/>
      <c r="Q42" s="48"/>
      <c r="R42" s="18"/>
    </row>
    <row r="43" spans="2:18" x14ac:dyDescent="0.25">
      <c r="B43" s="47"/>
      <c r="C43" s="163"/>
      <c r="D43" s="163"/>
      <c r="E43" s="163"/>
      <c r="F43" s="163"/>
      <c r="G43" s="163"/>
      <c r="H43" s="163"/>
      <c r="I43" s="163"/>
      <c r="J43" s="163"/>
      <c r="K43" s="163"/>
      <c r="L43" s="163"/>
      <c r="M43" s="163"/>
      <c r="N43" s="163"/>
      <c r="O43" s="163"/>
      <c r="P43" s="163"/>
      <c r="Q43" s="48"/>
      <c r="R43" s="18"/>
    </row>
    <row r="44" spans="2:18" x14ac:dyDescent="0.25">
      <c r="B44" s="47"/>
      <c r="C44" s="163"/>
      <c r="D44" s="163"/>
      <c r="E44" s="163"/>
      <c r="F44" s="163"/>
      <c r="G44" s="163"/>
      <c r="H44" s="163"/>
      <c r="I44" s="163"/>
      <c r="J44" s="163"/>
      <c r="K44" s="163"/>
      <c r="L44" s="163"/>
      <c r="M44" s="163"/>
      <c r="N44" s="163"/>
      <c r="O44" s="163"/>
      <c r="P44" s="163"/>
      <c r="Q44" s="48"/>
      <c r="R44" s="18"/>
    </row>
    <row r="45" spans="2:18" x14ac:dyDescent="0.25">
      <c r="B45" s="47"/>
      <c r="C45" s="163"/>
      <c r="D45" s="163"/>
      <c r="E45" s="163"/>
      <c r="F45" s="163"/>
      <c r="G45" s="163"/>
      <c r="H45" s="163"/>
      <c r="I45" s="163"/>
      <c r="J45" s="163"/>
      <c r="K45" s="163"/>
      <c r="L45" s="163"/>
      <c r="M45" s="163"/>
      <c r="N45" s="163"/>
      <c r="O45" s="163"/>
      <c r="P45" s="163"/>
      <c r="Q45" s="48"/>
      <c r="R45" s="18"/>
    </row>
    <row r="46" spans="2:18" x14ac:dyDescent="0.25">
      <c r="B46" s="47"/>
      <c r="C46" s="163"/>
      <c r="D46" s="163"/>
      <c r="E46" s="163"/>
      <c r="F46" s="163"/>
      <c r="G46" s="163"/>
      <c r="H46" s="163"/>
      <c r="I46" s="163"/>
      <c r="J46" s="163"/>
      <c r="K46" s="163"/>
      <c r="L46" s="163"/>
      <c r="M46" s="163"/>
      <c r="N46" s="163"/>
      <c r="O46" s="163"/>
      <c r="P46" s="163"/>
      <c r="Q46" s="48"/>
      <c r="R46" s="18"/>
    </row>
    <row r="47" spans="2:18" x14ac:dyDescent="0.25">
      <c r="B47" s="47"/>
      <c r="C47" s="163"/>
      <c r="D47" s="163"/>
      <c r="E47" s="163"/>
      <c r="F47" s="163"/>
      <c r="G47" s="163"/>
      <c r="H47" s="163"/>
      <c r="I47" s="163"/>
      <c r="J47" s="163"/>
      <c r="K47" s="163"/>
      <c r="L47" s="163"/>
      <c r="M47" s="163"/>
      <c r="N47" s="163"/>
      <c r="O47" s="163"/>
      <c r="P47" s="163"/>
      <c r="Q47" s="48"/>
      <c r="R47" s="18"/>
    </row>
    <row r="48" spans="2:18" x14ac:dyDescent="0.25">
      <c r="B48" s="47"/>
      <c r="C48" s="163"/>
      <c r="D48" s="163"/>
      <c r="E48" s="163"/>
      <c r="F48" s="163"/>
      <c r="G48" s="163"/>
      <c r="H48" s="163"/>
      <c r="I48" s="163"/>
      <c r="J48" s="163"/>
      <c r="K48" s="163"/>
      <c r="L48" s="163"/>
      <c r="M48" s="163"/>
      <c r="N48" s="163"/>
      <c r="O48" s="163"/>
      <c r="P48" s="163"/>
      <c r="Q48" s="48"/>
      <c r="R48" s="18"/>
    </row>
    <row r="49" spans="2:19" x14ac:dyDescent="0.25">
      <c r="B49" s="47"/>
      <c r="C49" s="163"/>
      <c r="D49" s="163"/>
      <c r="E49" s="163"/>
      <c r="F49" s="163"/>
      <c r="G49" s="163"/>
      <c r="H49" s="163"/>
      <c r="I49" s="163"/>
      <c r="J49" s="163"/>
      <c r="K49" s="163"/>
      <c r="L49" s="163"/>
      <c r="M49" s="163"/>
      <c r="N49" s="163"/>
      <c r="O49" s="163"/>
      <c r="P49" s="163"/>
      <c r="Q49" s="48"/>
      <c r="R49" s="18"/>
    </row>
    <row r="50" spans="2:19" x14ac:dyDescent="0.25">
      <c r="B50" s="47"/>
      <c r="C50" s="163"/>
      <c r="D50" s="163"/>
      <c r="E50" s="163"/>
      <c r="F50" s="163"/>
      <c r="G50" s="163"/>
      <c r="H50" s="163"/>
      <c r="I50" s="163"/>
      <c r="J50" s="163"/>
      <c r="K50" s="163"/>
      <c r="L50" s="163"/>
      <c r="M50" s="163"/>
      <c r="N50" s="163"/>
      <c r="O50" s="163"/>
      <c r="P50" s="163"/>
      <c r="Q50" s="48"/>
      <c r="R50" s="18"/>
    </row>
    <row r="51" spans="2:19" ht="14.4" thickBot="1" x14ac:dyDescent="0.3">
      <c r="B51" s="49"/>
      <c r="C51" s="164"/>
      <c r="D51" s="164"/>
      <c r="E51" s="164"/>
      <c r="F51" s="164"/>
      <c r="G51" s="164"/>
      <c r="H51" s="164"/>
      <c r="I51" s="164"/>
      <c r="J51" s="164"/>
      <c r="K51" s="164"/>
      <c r="L51" s="164"/>
      <c r="M51" s="164"/>
      <c r="N51" s="164"/>
      <c r="O51" s="164"/>
      <c r="P51" s="164"/>
      <c r="Q51" s="52"/>
      <c r="R51" s="18"/>
    </row>
    <row r="52" spans="2:19" ht="14.4" thickBot="1" x14ac:dyDescent="0.3">
      <c r="B52" s="12"/>
      <c r="C52" s="29"/>
      <c r="D52" s="29"/>
      <c r="E52" s="29"/>
      <c r="F52" s="29"/>
      <c r="G52" s="29"/>
      <c r="H52" s="29"/>
      <c r="I52" s="29"/>
      <c r="J52" s="29"/>
      <c r="K52" s="29"/>
      <c r="L52" s="29"/>
      <c r="M52" s="29"/>
      <c r="N52" s="29"/>
      <c r="O52" s="29"/>
      <c r="P52" s="29"/>
      <c r="Q52" s="12"/>
      <c r="R52" s="18"/>
      <c r="S52" s="18"/>
    </row>
    <row r="53" spans="2:19" x14ac:dyDescent="0.25">
      <c r="B53" s="44"/>
      <c r="C53" s="56"/>
      <c r="D53" s="56"/>
      <c r="E53" s="56"/>
      <c r="F53" s="56"/>
      <c r="G53" s="56"/>
      <c r="H53" s="56"/>
      <c r="I53" s="56"/>
      <c r="J53" s="56"/>
      <c r="K53" s="56"/>
      <c r="L53" s="56"/>
      <c r="M53" s="56"/>
      <c r="N53" s="56"/>
      <c r="O53" s="56"/>
      <c r="P53" s="56"/>
      <c r="Q53" s="46"/>
      <c r="R53" s="18"/>
      <c r="S53" s="18"/>
    </row>
    <row r="54" spans="2:19" ht="16.8" x14ac:dyDescent="0.3">
      <c r="B54" s="47"/>
      <c r="C54" s="162" t="s">
        <v>74</v>
      </c>
      <c r="D54" s="162"/>
      <c r="E54" s="162"/>
      <c r="F54" s="162"/>
      <c r="G54" s="162"/>
      <c r="H54" s="162"/>
      <c r="I54" s="162"/>
      <c r="J54" s="162"/>
      <c r="K54" s="162"/>
      <c r="L54" s="162"/>
      <c r="M54" s="162"/>
      <c r="N54" s="162"/>
      <c r="O54" s="162"/>
      <c r="P54" s="162"/>
      <c r="Q54" s="48"/>
      <c r="R54" s="18"/>
    </row>
    <row r="55" spans="2:19" ht="12.75" customHeight="1" x14ac:dyDescent="0.3">
      <c r="B55" s="47"/>
      <c r="C55" s="30"/>
      <c r="D55" s="30"/>
      <c r="E55" s="30"/>
      <c r="F55" s="30"/>
      <c r="G55" s="30"/>
      <c r="H55" s="30"/>
      <c r="I55" s="30"/>
      <c r="J55" s="30"/>
      <c r="K55" s="30"/>
      <c r="L55" s="30"/>
      <c r="M55" s="30"/>
      <c r="N55" s="30"/>
      <c r="O55" s="30"/>
      <c r="P55" s="30"/>
      <c r="Q55" s="48"/>
      <c r="R55" s="18"/>
    </row>
    <row r="56" spans="2:19" ht="21.75" customHeight="1" x14ac:dyDescent="0.25">
      <c r="B56" s="47"/>
      <c r="C56" s="165" t="s">
        <v>75</v>
      </c>
      <c r="D56" s="165"/>
      <c r="E56" s="165"/>
      <c r="F56" s="165"/>
      <c r="G56" s="165"/>
      <c r="H56" s="165"/>
      <c r="I56" s="165"/>
      <c r="J56" s="165"/>
      <c r="K56" s="165"/>
      <c r="L56" s="165"/>
      <c r="M56" s="165"/>
      <c r="N56" s="165"/>
      <c r="O56" s="165"/>
      <c r="P56" s="165"/>
      <c r="Q56" s="48"/>
      <c r="R56" s="18"/>
    </row>
    <row r="57" spans="2:19" x14ac:dyDescent="0.25">
      <c r="B57" s="47"/>
      <c r="C57" s="153"/>
      <c r="D57" s="154"/>
      <c r="E57" s="154"/>
      <c r="F57" s="154"/>
      <c r="G57" s="154"/>
      <c r="H57" s="154"/>
      <c r="I57" s="154"/>
      <c r="J57" s="154"/>
      <c r="K57" s="154"/>
      <c r="L57" s="154"/>
      <c r="M57" s="154"/>
      <c r="N57" s="154"/>
      <c r="O57" s="154"/>
      <c r="P57" s="155"/>
      <c r="Q57" s="48"/>
      <c r="R57" s="18"/>
    </row>
    <row r="58" spans="2:19" x14ac:dyDescent="0.25">
      <c r="B58" s="47"/>
      <c r="C58" s="156"/>
      <c r="D58" s="157"/>
      <c r="E58" s="157"/>
      <c r="F58" s="157"/>
      <c r="G58" s="157"/>
      <c r="H58" s="157"/>
      <c r="I58" s="157"/>
      <c r="J58" s="157"/>
      <c r="K58" s="157"/>
      <c r="L58" s="157"/>
      <c r="M58" s="157"/>
      <c r="N58" s="157"/>
      <c r="O58" s="157"/>
      <c r="P58" s="158"/>
      <c r="Q58" s="48"/>
      <c r="R58" s="18"/>
    </row>
    <row r="59" spans="2:19" x14ac:dyDescent="0.25">
      <c r="B59" s="47"/>
      <c r="C59" s="156"/>
      <c r="D59" s="157"/>
      <c r="E59" s="157"/>
      <c r="F59" s="157"/>
      <c r="G59" s="157"/>
      <c r="H59" s="157"/>
      <c r="I59" s="157"/>
      <c r="J59" s="157"/>
      <c r="K59" s="157"/>
      <c r="L59" s="157"/>
      <c r="M59" s="157"/>
      <c r="N59" s="157"/>
      <c r="O59" s="157"/>
      <c r="P59" s="158"/>
      <c r="Q59" s="48"/>
      <c r="R59" s="18"/>
    </row>
    <row r="60" spans="2:19" x14ac:dyDescent="0.25">
      <c r="B60" s="47"/>
      <c r="C60" s="156"/>
      <c r="D60" s="157"/>
      <c r="E60" s="157"/>
      <c r="F60" s="157"/>
      <c r="G60" s="157"/>
      <c r="H60" s="157"/>
      <c r="I60" s="157"/>
      <c r="J60" s="157"/>
      <c r="K60" s="157"/>
      <c r="L60" s="157"/>
      <c r="M60" s="157"/>
      <c r="N60" s="157"/>
      <c r="O60" s="157"/>
      <c r="P60" s="158"/>
      <c r="Q60" s="48"/>
      <c r="R60" s="18"/>
    </row>
    <row r="61" spans="2:19" x14ac:dyDescent="0.25">
      <c r="B61" s="47"/>
      <c r="C61" s="156"/>
      <c r="D61" s="157"/>
      <c r="E61" s="157"/>
      <c r="F61" s="157"/>
      <c r="G61" s="157"/>
      <c r="H61" s="157"/>
      <c r="I61" s="157"/>
      <c r="J61" s="157"/>
      <c r="K61" s="157"/>
      <c r="L61" s="157"/>
      <c r="M61" s="157"/>
      <c r="N61" s="157"/>
      <c r="O61" s="157"/>
      <c r="P61" s="158"/>
      <c r="Q61" s="48"/>
      <c r="R61" s="18"/>
    </row>
    <row r="62" spans="2:19" x14ac:dyDescent="0.25">
      <c r="B62" s="47"/>
      <c r="C62" s="159"/>
      <c r="D62" s="160"/>
      <c r="E62" s="160"/>
      <c r="F62" s="160"/>
      <c r="G62" s="160"/>
      <c r="H62" s="160"/>
      <c r="I62" s="160"/>
      <c r="J62" s="160"/>
      <c r="K62" s="160"/>
      <c r="L62" s="160"/>
      <c r="M62" s="160"/>
      <c r="N62" s="160"/>
      <c r="O62" s="160"/>
      <c r="P62" s="161"/>
      <c r="Q62" s="48"/>
      <c r="R62" s="18"/>
    </row>
    <row r="63" spans="2:19" ht="27" customHeight="1" x14ac:dyDescent="0.25">
      <c r="B63" s="47"/>
      <c r="C63" s="165" t="s">
        <v>76</v>
      </c>
      <c r="D63" s="165"/>
      <c r="E63" s="165"/>
      <c r="F63" s="165"/>
      <c r="G63" s="165"/>
      <c r="H63" s="165"/>
      <c r="I63" s="165"/>
      <c r="J63" s="165"/>
      <c r="K63" s="165"/>
      <c r="L63" s="165"/>
      <c r="M63" s="165"/>
      <c r="N63" s="165"/>
      <c r="O63" s="165"/>
      <c r="P63" s="165"/>
      <c r="Q63" s="48"/>
      <c r="R63" s="18"/>
    </row>
    <row r="64" spans="2:19" x14ac:dyDescent="0.25">
      <c r="B64" s="47"/>
      <c r="C64" s="153"/>
      <c r="D64" s="154"/>
      <c r="E64" s="154"/>
      <c r="F64" s="154"/>
      <c r="G64" s="154"/>
      <c r="H64" s="154"/>
      <c r="I64" s="154"/>
      <c r="J64" s="154"/>
      <c r="K64" s="154"/>
      <c r="L64" s="154"/>
      <c r="M64" s="154"/>
      <c r="N64" s="154"/>
      <c r="O64" s="154"/>
      <c r="P64" s="155"/>
      <c r="Q64" s="48"/>
      <c r="R64" s="18"/>
    </row>
    <row r="65" spans="2:18" x14ac:dyDescent="0.25">
      <c r="B65" s="47"/>
      <c r="C65" s="156"/>
      <c r="D65" s="157"/>
      <c r="E65" s="157"/>
      <c r="F65" s="157"/>
      <c r="G65" s="157"/>
      <c r="H65" s="157"/>
      <c r="I65" s="157"/>
      <c r="J65" s="157"/>
      <c r="K65" s="157"/>
      <c r="L65" s="157"/>
      <c r="M65" s="157"/>
      <c r="N65" s="157"/>
      <c r="O65" s="157"/>
      <c r="P65" s="158"/>
      <c r="Q65" s="48"/>
      <c r="R65" s="18"/>
    </row>
    <row r="66" spans="2:18" x14ac:dyDescent="0.25">
      <c r="B66" s="47"/>
      <c r="C66" s="156"/>
      <c r="D66" s="157"/>
      <c r="E66" s="157"/>
      <c r="F66" s="157"/>
      <c r="G66" s="157"/>
      <c r="H66" s="157"/>
      <c r="I66" s="157"/>
      <c r="J66" s="157"/>
      <c r="K66" s="157"/>
      <c r="L66" s="157"/>
      <c r="M66" s="157"/>
      <c r="N66" s="157"/>
      <c r="O66" s="157"/>
      <c r="P66" s="158"/>
      <c r="Q66" s="48"/>
      <c r="R66" s="18"/>
    </row>
    <row r="67" spans="2:18" x14ac:dyDescent="0.25">
      <c r="B67" s="47"/>
      <c r="C67" s="156"/>
      <c r="D67" s="157"/>
      <c r="E67" s="157"/>
      <c r="F67" s="157"/>
      <c r="G67" s="157"/>
      <c r="H67" s="157"/>
      <c r="I67" s="157"/>
      <c r="J67" s="157"/>
      <c r="K67" s="157"/>
      <c r="L67" s="157"/>
      <c r="M67" s="157"/>
      <c r="N67" s="157"/>
      <c r="O67" s="157"/>
      <c r="P67" s="158"/>
      <c r="Q67" s="48"/>
      <c r="R67" s="18"/>
    </row>
    <row r="68" spans="2:18" x14ac:dyDescent="0.25">
      <c r="B68" s="47"/>
      <c r="C68" s="156"/>
      <c r="D68" s="157"/>
      <c r="E68" s="157"/>
      <c r="F68" s="157"/>
      <c r="G68" s="157"/>
      <c r="H68" s="157"/>
      <c r="I68" s="157"/>
      <c r="J68" s="157"/>
      <c r="K68" s="157"/>
      <c r="L68" s="157"/>
      <c r="M68" s="157"/>
      <c r="N68" s="157"/>
      <c r="O68" s="157"/>
      <c r="P68" s="158"/>
      <c r="Q68" s="48"/>
      <c r="R68" s="18"/>
    </row>
    <row r="69" spans="2:18" x14ac:dyDescent="0.25">
      <c r="B69" s="47"/>
      <c r="C69" s="159"/>
      <c r="D69" s="160"/>
      <c r="E69" s="160"/>
      <c r="F69" s="160"/>
      <c r="G69" s="160"/>
      <c r="H69" s="160"/>
      <c r="I69" s="160"/>
      <c r="J69" s="160"/>
      <c r="K69" s="160"/>
      <c r="L69" s="160"/>
      <c r="M69" s="160"/>
      <c r="N69" s="160"/>
      <c r="O69" s="160"/>
      <c r="P69" s="161"/>
      <c r="Q69" s="48"/>
      <c r="R69" s="18"/>
    </row>
    <row r="70" spans="2:18" ht="14.4" thickBot="1" x14ac:dyDescent="0.3">
      <c r="B70" s="49"/>
      <c r="C70" s="57"/>
      <c r="D70" s="57"/>
      <c r="E70" s="57"/>
      <c r="F70" s="57"/>
      <c r="G70" s="57"/>
      <c r="H70" s="57"/>
      <c r="I70" s="57"/>
      <c r="J70" s="57"/>
      <c r="K70" s="57"/>
      <c r="L70" s="57"/>
      <c r="M70" s="57"/>
      <c r="N70" s="57"/>
      <c r="O70" s="57"/>
      <c r="P70" s="57"/>
      <c r="Q70" s="52"/>
      <c r="R70" s="18"/>
    </row>
    <row r="71" spans="2:18" x14ac:dyDescent="0.25">
      <c r="R71" s="18"/>
    </row>
  </sheetData>
  <sheetProtection algorithmName="SHA-512" hashValue="AxcWt6zKrfJCJ24whmMQDvDT5rMTURJwrYvH+WKHsPwKxxgSZPEwHaQfRBId845Q6I9E6YEQj6sQuiLlFAS4uw==" saltValue="6ztejxjfGVJlC1hkFk6X3Q==" spinCount="100000" sheet="1" selectLockedCells="1"/>
  <mergeCells count="32">
    <mergeCell ref="B2:Q3"/>
    <mergeCell ref="H28:I30"/>
    <mergeCell ref="C6:P6"/>
    <mergeCell ref="D8:H8"/>
    <mergeCell ref="C1:P1"/>
    <mergeCell ref="I8:P22"/>
    <mergeCell ref="C9:H9"/>
    <mergeCell ref="C10:F10"/>
    <mergeCell ref="D5:P5"/>
    <mergeCell ref="C17:F17"/>
    <mergeCell ref="C11:F11"/>
    <mergeCell ref="D4:P4"/>
    <mergeCell ref="C12:F12"/>
    <mergeCell ref="C13:F13"/>
    <mergeCell ref="C14:F14"/>
    <mergeCell ref="C15:F15"/>
    <mergeCell ref="C16:F16"/>
    <mergeCell ref="D29:G29"/>
    <mergeCell ref="C18:F18"/>
    <mergeCell ref="C19:H19"/>
    <mergeCell ref="C20:F20"/>
    <mergeCell ref="C22:F22"/>
    <mergeCell ref="C32:C37"/>
    <mergeCell ref="C26:P26"/>
    <mergeCell ref="C21:F21"/>
    <mergeCell ref="C29:C31"/>
    <mergeCell ref="C63:P63"/>
    <mergeCell ref="C64:P69"/>
    <mergeCell ref="C57:P62"/>
    <mergeCell ref="C54:P54"/>
    <mergeCell ref="C38:P51"/>
    <mergeCell ref="C56:P56"/>
  </mergeCell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Equation.DSMT4" shapeId="2055" r:id="rId4">
          <objectPr defaultSize="0" autoPict="0" r:id="rId5">
            <anchor moveWithCells="1" sizeWithCells="1">
              <from>
                <xdr:col>7</xdr:col>
                <xdr:colOff>220980</xdr:colOff>
                <xdr:row>28</xdr:row>
                <xdr:rowOff>68580</xdr:rowOff>
              </from>
              <to>
                <xdr:col>8</xdr:col>
                <xdr:colOff>685800</xdr:colOff>
                <xdr:row>29</xdr:row>
                <xdr:rowOff>114300</xdr:rowOff>
              </to>
            </anchor>
          </objectPr>
        </oleObject>
      </mc:Choice>
      <mc:Fallback>
        <oleObject progId="Equation.DSMT4" shapeId="205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146"/>
  <sheetViews>
    <sheetView showGridLines="0" topLeftCell="A6" zoomScale="70" zoomScaleNormal="70" workbookViewId="0">
      <selection activeCell="C66" sqref="C66:P68"/>
    </sheetView>
  </sheetViews>
  <sheetFormatPr defaultColWidth="9.109375" defaultRowHeight="13.8" x14ac:dyDescent="0.25"/>
  <cols>
    <col min="1" max="2" width="3.6640625" style="11" customWidth="1"/>
    <col min="3" max="3" width="15.44140625" style="11" customWidth="1"/>
    <col min="4" max="6" width="9.33203125" style="11" bestFit="1" customWidth="1"/>
    <col min="7" max="7" width="14" style="11" customWidth="1"/>
    <col min="8" max="8" width="10.33203125" style="11" bestFit="1" customWidth="1"/>
    <col min="9" max="9" width="13.88671875" style="11" customWidth="1"/>
    <col min="10" max="11" width="9.33203125" style="11" bestFit="1" customWidth="1"/>
    <col min="12" max="16" width="9.109375" style="11"/>
    <col min="17" max="17" width="2.33203125" style="11" customWidth="1"/>
    <col min="18" max="18" width="3.6640625" style="11" customWidth="1"/>
    <col min="19" max="16384" width="9.109375" style="11"/>
  </cols>
  <sheetData>
    <row r="1" spans="2:19" ht="174.75" customHeight="1" thickBot="1" x14ac:dyDescent="0.3">
      <c r="C1" s="186"/>
      <c r="D1" s="186"/>
      <c r="E1" s="186"/>
      <c r="F1" s="186"/>
      <c r="G1" s="186"/>
      <c r="H1" s="186"/>
      <c r="I1" s="186"/>
      <c r="J1" s="186"/>
      <c r="K1" s="186"/>
      <c r="L1" s="186"/>
      <c r="M1" s="186"/>
      <c r="N1" s="186"/>
      <c r="O1" s="186"/>
      <c r="P1" s="186"/>
    </row>
    <row r="2" spans="2:19" ht="15" customHeight="1" x14ac:dyDescent="0.25">
      <c r="B2" s="171" t="s">
        <v>53</v>
      </c>
      <c r="C2" s="172"/>
      <c r="D2" s="172"/>
      <c r="E2" s="172"/>
      <c r="F2" s="172"/>
      <c r="G2" s="172"/>
      <c r="H2" s="172"/>
      <c r="I2" s="172"/>
      <c r="J2" s="172"/>
      <c r="K2" s="172"/>
      <c r="L2" s="172"/>
      <c r="M2" s="172"/>
      <c r="N2" s="172"/>
      <c r="O2" s="172"/>
      <c r="P2" s="172"/>
      <c r="Q2" s="173"/>
    </row>
    <row r="3" spans="2:19" ht="10.5" customHeight="1" thickBot="1" x14ac:dyDescent="0.3">
      <c r="B3" s="174"/>
      <c r="C3" s="175"/>
      <c r="D3" s="175"/>
      <c r="E3" s="175"/>
      <c r="F3" s="175"/>
      <c r="G3" s="175"/>
      <c r="H3" s="175"/>
      <c r="I3" s="175"/>
      <c r="J3" s="175"/>
      <c r="K3" s="175"/>
      <c r="L3" s="175"/>
      <c r="M3" s="175"/>
      <c r="N3" s="175"/>
      <c r="O3" s="175"/>
      <c r="P3" s="175"/>
      <c r="Q3" s="176"/>
    </row>
    <row r="4" spans="2:19" ht="19.5" customHeight="1" thickBot="1" x14ac:dyDescent="0.3">
      <c r="B4" s="12"/>
      <c r="C4" s="13"/>
      <c r="D4" s="189"/>
      <c r="E4" s="190"/>
      <c r="F4" s="190"/>
      <c r="G4" s="190"/>
      <c r="H4" s="190"/>
      <c r="I4" s="190"/>
      <c r="J4" s="190"/>
      <c r="K4" s="190"/>
      <c r="L4" s="190"/>
      <c r="M4" s="190"/>
      <c r="N4" s="190"/>
      <c r="O4" s="190"/>
      <c r="P4" s="190"/>
      <c r="Q4" s="18"/>
    </row>
    <row r="5" spans="2:19" ht="15.6" x14ac:dyDescent="0.25">
      <c r="B5" s="44"/>
      <c r="C5" s="45"/>
      <c r="D5" s="188"/>
      <c r="E5" s="188"/>
      <c r="F5" s="188"/>
      <c r="G5" s="188"/>
      <c r="H5" s="188"/>
      <c r="I5" s="188"/>
      <c r="J5" s="188"/>
      <c r="K5" s="188"/>
      <c r="L5" s="188"/>
      <c r="M5" s="188"/>
      <c r="N5" s="188"/>
      <c r="O5" s="188"/>
      <c r="P5" s="188"/>
      <c r="Q5" s="46"/>
    </row>
    <row r="6" spans="2:19" ht="21" x14ac:dyDescent="0.25">
      <c r="B6" s="47"/>
      <c r="C6" s="183" t="s">
        <v>55</v>
      </c>
      <c r="D6" s="184"/>
      <c r="E6" s="184"/>
      <c r="F6" s="184"/>
      <c r="G6" s="184"/>
      <c r="H6" s="184"/>
      <c r="I6" s="184"/>
      <c r="J6" s="184"/>
      <c r="K6" s="184"/>
      <c r="L6" s="184"/>
      <c r="M6" s="184"/>
      <c r="N6" s="184"/>
      <c r="O6" s="184"/>
      <c r="P6" s="184"/>
      <c r="Q6" s="48"/>
    </row>
    <row r="7" spans="2:19" ht="21" x14ac:dyDescent="0.25">
      <c r="B7" s="47"/>
      <c r="C7" s="23"/>
      <c r="D7" s="23"/>
      <c r="E7" s="23"/>
      <c r="F7" s="23"/>
      <c r="G7" s="23"/>
      <c r="H7" s="23"/>
      <c r="I7" s="23"/>
      <c r="J7" s="23"/>
      <c r="K7" s="23"/>
      <c r="L7" s="23"/>
      <c r="M7" s="23"/>
      <c r="N7" s="23"/>
      <c r="O7" s="23"/>
      <c r="P7" s="23"/>
      <c r="Q7" s="48"/>
    </row>
    <row r="8" spans="2:19" ht="15" x14ac:dyDescent="0.25">
      <c r="B8" s="47"/>
      <c r="C8" s="24" t="s">
        <v>56</v>
      </c>
      <c r="D8" s="185" t="s">
        <v>23</v>
      </c>
      <c r="E8" s="185"/>
      <c r="F8" s="185"/>
      <c r="G8" s="185"/>
      <c r="H8" s="185"/>
      <c r="I8" s="187"/>
      <c r="J8" s="187"/>
      <c r="K8" s="187"/>
      <c r="L8" s="187"/>
      <c r="M8" s="187"/>
      <c r="N8" s="187"/>
      <c r="O8" s="187"/>
      <c r="P8" s="187"/>
      <c r="Q8" s="48"/>
      <c r="S8" s="14"/>
    </row>
    <row r="9" spans="2:19" ht="37.5" customHeight="1" x14ac:dyDescent="0.25">
      <c r="B9" s="47"/>
      <c r="C9" s="170" t="s">
        <v>57</v>
      </c>
      <c r="D9" s="170"/>
      <c r="E9" s="170"/>
      <c r="F9" s="170"/>
      <c r="G9" s="170"/>
      <c r="H9" s="170"/>
      <c r="I9" s="187"/>
      <c r="J9" s="187"/>
      <c r="K9" s="187"/>
      <c r="L9" s="187"/>
      <c r="M9" s="187"/>
      <c r="N9" s="187"/>
      <c r="O9" s="187"/>
      <c r="P9" s="187"/>
      <c r="Q9" s="48"/>
    </row>
    <row r="10" spans="2:19" ht="25.5" customHeight="1" x14ac:dyDescent="0.25">
      <c r="B10" s="47"/>
      <c r="C10" s="168" t="s">
        <v>58</v>
      </c>
      <c r="D10" s="168"/>
      <c r="E10" s="168"/>
      <c r="F10" s="168"/>
      <c r="G10" s="25">
        <v>66</v>
      </c>
      <c r="H10" s="25" t="s">
        <v>16</v>
      </c>
      <c r="I10" s="187"/>
      <c r="J10" s="187"/>
      <c r="K10" s="187"/>
      <c r="L10" s="187"/>
      <c r="M10" s="187"/>
      <c r="N10" s="187"/>
      <c r="O10" s="187"/>
      <c r="P10" s="187"/>
      <c r="Q10" s="48"/>
    </row>
    <row r="11" spans="2:19" ht="20.25" customHeight="1" x14ac:dyDescent="0.25">
      <c r="B11" s="47"/>
      <c r="C11" s="168" t="s">
        <v>59</v>
      </c>
      <c r="D11" s="168"/>
      <c r="E11" s="168"/>
      <c r="F11" s="168"/>
      <c r="G11" s="25">
        <v>36</v>
      </c>
      <c r="H11" s="25"/>
      <c r="I11" s="187"/>
      <c r="J11" s="187"/>
      <c r="K11" s="187"/>
      <c r="L11" s="187"/>
      <c r="M11" s="187"/>
      <c r="N11" s="187"/>
      <c r="O11" s="187"/>
      <c r="P11" s="187"/>
      <c r="Q11" s="48"/>
    </row>
    <row r="12" spans="2:19" ht="35.25" customHeight="1" x14ac:dyDescent="0.25">
      <c r="B12" s="47"/>
      <c r="C12" s="168" t="s">
        <v>60</v>
      </c>
      <c r="D12" s="168"/>
      <c r="E12" s="168"/>
      <c r="F12" s="168"/>
      <c r="G12" s="25">
        <v>3.7</v>
      </c>
      <c r="H12" s="25" t="s">
        <v>17</v>
      </c>
      <c r="I12" s="187"/>
      <c r="J12" s="187"/>
      <c r="K12" s="187"/>
      <c r="L12" s="187"/>
      <c r="M12" s="187"/>
      <c r="N12" s="187"/>
      <c r="O12" s="187"/>
      <c r="P12" s="187"/>
      <c r="Q12" s="48"/>
    </row>
    <row r="13" spans="2:19" ht="32.25" customHeight="1" x14ac:dyDescent="0.25">
      <c r="B13" s="47"/>
      <c r="C13" s="168" t="s">
        <v>61</v>
      </c>
      <c r="D13" s="168"/>
      <c r="E13" s="168"/>
      <c r="F13" s="168"/>
      <c r="G13" s="25">
        <v>17.8</v>
      </c>
      <c r="H13" s="25" t="s">
        <v>18</v>
      </c>
      <c r="I13" s="187"/>
      <c r="J13" s="187"/>
      <c r="K13" s="187"/>
      <c r="L13" s="187"/>
      <c r="M13" s="187"/>
      <c r="N13" s="187"/>
      <c r="O13" s="187"/>
      <c r="P13" s="187"/>
      <c r="Q13" s="48"/>
    </row>
    <row r="14" spans="2:19" ht="21" customHeight="1" x14ac:dyDescent="0.25">
      <c r="B14" s="47"/>
      <c r="C14" s="168" t="s">
        <v>62</v>
      </c>
      <c r="D14" s="168"/>
      <c r="E14" s="168"/>
      <c r="F14" s="168"/>
      <c r="G14" s="25">
        <v>22.25</v>
      </c>
      <c r="H14" s="25" t="s">
        <v>18</v>
      </c>
      <c r="I14" s="187"/>
      <c r="J14" s="187"/>
      <c r="K14" s="187"/>
      <c r="L14" s="187"/>
      <c r="M14" s="187"/>
      <c r="N14" s="187"/>
      <c r="O14" s="187"/>
      <c r="P14" s="187"/>
      <c r="Q14" s="48"/>
    </row>
    <row r="15" spans="2:19" ht="22.5" customHeight="1" x14ac:dyDescent="0.25">
      <c r="B15" s="47"/>
      <c r="C15" s="168" t="s">
        <v>63</v>
      </c>
      <c r="D15" s="168"/>
      <c r="E15" s="168"/>
      <c r="F15" s="168"/>
      <c r="G15" s="25">
        <v>4.05</v>
      </c>
      <c r="H15" s="25" t="s">
        <v>17</v>
      </c>
      <c r="I15" s="187"/>
      <c r="J15" s="187"/>
      <c r="K15" s="187"/>
      <c r="L15" s="187"/>
      <c r="M15" s="187"/>
      <c r="N15" s="187"/>
      <c r="O15" s="187"/>
      <c r="P15" s="187"/>
      <c r="Q15" s="48"/>
    </row>
    <row r="16" spans="2:19" ht="22.5" customHeight="1" x14ac:dyDescent="0.25">
      <c r="B16" s="47"/>
      <c r="C16" s="168" t="s">
        <v>64</v>
      </c>
      <c r="D16" s="168"/>
      <c r="E16" s="168"/>
      <c r="F16" s="168"/>
      <c r="G16" s="25">
        <v>1.1499999999999999</v>
      </c>
      <c r="H16" s="25" t="s">
        <v>19</v>
      </c>
      <c r="I16" s="187"/>
      <c r="J16" s="187"/>
      <c r="K16" s="187"/>
      <c r="L16" s="187"/>
      <c r="M16" s="187"/>
      <c r="N16" s="187"/>
      <c r="O16" s="187"/>
      <c r="P16" s="187"/>
      <c r="Q16" s="48"/>
    </row>
    <row r="17" spans="2:24" ht="15.75" customHeight="1" x14ac:dyDescent="0.25">
      <c r="B17" s="47"/>
      <c r="C17" s="168" t="s">
        <v>65</v>
      </c>
      <c r="D17" s="168"/>
      <c r="E17" s="168"/>
      <c r="F17" s="168"/>
      <c r="G17" s="25">
        <v>-76.319999999999993</v>
      </c>
      <c r="H17" s="25" t="s">
        <v>27</v>
      </c>
      <c r="I17" s="187"/>
      <c r="J17" s="187"/>
      <c r="K17" s="187"/>
      <c r="L17" s="187"/>
      <c r="M17" s="187"/>
      <c r="N17" s="187"/>
      <c r="O17" s="187"/>
      <c r="P17" s="187"/>
      <c r="Q17" s="48"/>
    </row>
    <row r="18" spans="2:24" ht="19.5" customHeight="1" x14ac:dyDescent="0.25">
      <c r="B18" s="47"/>
      <c r="C18" s="168" t="s">
        <v>66</v>
      </c>
      <c r="D18" s="168"/>
      <c r="E18" s="168"/>
      <c r="F18" s="168"/>
      <c r="G18" s="25">
        <v>700</v>
      </c>
      <c r="H18" s="25" t="s">
        <v>18</v>
      </c>
      <c r="I18" s="187"/>
      <c r="J18" s="187"/>
      <c r="K18" s="187"/>
      <c r="L18" s="187"/>
      <c r="M18" s="187"/>
      <c r="N18" s="187"/>
      <c r="O18" s="187"/>
      <c r="P18" s="187"/>
      <c r="Q18" s="48"/>
    </row>
    <row r="19" spans="2:24" ht="18" customHeight="1" x14ac:dyDescent="0.25">
      <c r="B19" s="47"/>
      <c r="C19" s="170" t="s">
        <v>67</v>
      </c>
      <c r="D19" s="170"/>
      <c r="E19" s="170"/>
      <c r="F19" s="170"/>
      <c r="G19" s="170"/>
      <c r="H19" s="170"/>
      <c r="I19" s="187"/>
      <c r="J19" s="187"/>
      <c r="K19" s="187"/>
      <c r="L19" s="187"/>
      <c r="M19" s="187"/>
      <c r="N19" s="187"/>
      <c r="O19" s="187"/>
      <c r="P19" s="187"/>
      <c r="Q19" s="48"/>
    </row>
    <row r="20" spans="2:24" ht="20.25" customHeight="1" x14ac:dyDescent="0.25">
      <c r="B20" s="47"/>
      <c r="C20" s="168" t="s">
        <v>68</v>
      </c>
      <c r="D20" s="168"/>
      <c r="E20" s="168"/>
      <c r="F20" s="168"/>
      <c r="G20" s="25" t="s">
        <v>20</v>
      </c>
      <c r="H20" s="25" t="s">
        <v>21</v>
      </c>
      <c r="I20" s="187"/>
      <c r="J20" s="187"/>
      <c r="K20" s="187"/>
      <c r="L20" s="187"/>
      <c r="M20" s="187"/>
      <c r="N20" s="187"/>
      <c r="O20" s="187"/>
      <c r="P20" s="187"/>
      <c r="Q20" s="48"/>
    </row>
    <row r="21" spans="2:24" ht="20.25" customHeight="1" x14ac:dyDescent="0.25">
      <c r="B21" s="47"/>
      <c r="C21" s="168" t="s">
        <v>69</v>
      </c>
      <c r="D21" s="168"/>
      <c r="E21" s="168"/>
      <c r="F21" s="168"/>
      <c r="G21" s="25">
        <f>ROUND(0.778*0.659,2)</f>
        <v>0.51</v>
      </c>
      <c r="H21" s="25" t="s">
        <v>29</v>
      </c>
      <c r="I21" s="187"/>
      <c r="J21" s="187"/>
      <c r="K21" s="187"/>
      <c r="L21" s="187"/>
      <c r="M21" s="187"/>
      <c r="N21" s="187"/>
      <c r="O21" s="187"/>
      <c r="P21" s="187"/>
      <c r="Q21" s="48"/>
    </row>
    <row r="22" spans="2:24" ht="21.75" customHeight="1" x14ac:dyDescent="0.25">
      <c r="B22" s="47"/>
      <c r="C22" s="168" t="s">
        <v>70</v>
      </c>
      <c r="D22" s="168"/>
      <c r="E22" s="168"/>
      <c r="F22" s="168"/>
      <c r="G22" s="25">
        <v>6.2</v>
      </c>
      <c r="H22" s="25" t="s">
        <v>22</v>
      </c>
      <c r="I22" s="187"/>
      <c r="J22" s="187"/>
      <c r="K22" s="187"/>
      <c r="L22" s="187"/>
      <c r="M22" s="187"/>
      <c r="N22" s="187"/>
      <c r="O22" s="187"/>
      <c r="P22" s="187"/>
      <c r="Q22" s="48"/>
    </row>
    <row r="23" spans="2:24" ht="21.75" customHeight="1" thickBot="1" x14ac:dyDescent="0.3">
      <c r="B23" s="49"/>
      <c r="C23" s="50"/>
      <c r="D23" s="50"/>
      <c r="E23" s="50"/>
      <c r="F23" s="50"/>
      <c r="G23" s="50"/>
      <c r="H23" s="50"/>
      <c r="I23" s="117" t="s">
        <v>100</v>
      </c>
      <c r="J23" s="51"/>
      <c r="K23" s="51"/>
      <c r="L23" s="51"/>
      <c r="M23" s="51"/>
      <c r="N23" s="51"/>
      <c r="O23" s="51"/>
      <c r="P23" s="51"/>
      <c r="Q23" s="52"/>
    </row>
    <row r="24" spans="2:24" ht="21.75" customHeight="1" thickBot="1" x14ac:dyDescent="0.3">
      <c r="B24" s="12"/>
      <c r="C24" s="19"/>
      <c r="D24" s="19"/>
      <c r="E24" s="19"/>
      <c r="F24" s="19"/>
      <c r="G24" s="19"/>
      <c r="H24" s="19"/>
      <c r="I24" s="20"/>
      <c r="J24" s="20"/>
      <c r="K24" s="20"/>
      <c r="L24" s="20"/>
      <c r="M24" s="20"/>
      <c r="N24" s="20"/>
      <c r="O24" s="20"/>
      <c r="P24" s="20"/>
      <c r="Q24" s="12"/>
    </row>
    <row r="25" spans="2:24" ht="14.4" x14ac:dyDescent="0.25">
      <c r="B25" s="44"/>
      <c r="C25" s="60"/>
      <c r="D25" s="60"/>
      <c r="E25" s="60"/>
      <c r="F25" s="60"/>
      <c r="G25" s="60"/>
      <c r="H25" s="60"/>
      <c r="I25" s="60"/>
      <c r="J25" s="60"/>
      <c r="K25" s="60"/>
      <c r="L25" s="60"/>
      <c r="M25" s="60"/>
      <c r="N25" s="60"/>
      <c r="O25" s="60"/>
      <c r="P25" s="60"/>
      <c r="Q25" s="61"/>
      <c r="R25" s="61"/>
      <c r="S25" s="61"/>
      <c r="T25" s="61"/>
      <c r="U25" s="61"/>
      <c r="V25" s="61"/>
      <c r="W25" s="61"/>
      <c r="X25" s="46"/>
    </row>
    <row r="26" spans="2:24" ht="16.8" x14ac:dyDescent="0.25">
      <c r="B26" s="47"/>
      <c r="C26" s="183" t="s">
        <v>77</v>
      </c>
      <c r="D26" s="183"/>
      <c r="E26" s="183"/>
      <c r="F26" s="183"/>
      <c r="G26" s="183"/>
      <c r="H26" s="183"/>
      <c r="I26" s="183"/>
      <c r="J26" s="183"/>
      <c r="K26" s="183"/>
      <c r="L26" s="183"/>
      <c r="M26" s="183"/>
      <c r="N26" s="183"/>
      <c r="O26" s="183"/>
      <c r="P26" s="183"/>
      <c r="Q26" s="183"/>
      <c r="R26" s="183"/>
      <c r="S26" s="183"/>
      <c r="T26" s="183"/>
      <c r="U26" s="183"/>
      <c r="V26" s="183"/>
      <c r="W26" s="183"/>
      <c r="X26" s="48"/>
    </row>
    <row r="27" spans="2:24" ht="21" x14ac:dyDescent="0.25">
      <c r="B27" s="47"/>
      <c r="C27" s="23"/>
      <c r="D27" s="23"/>
      <c r="E27" s="23"/>
      <c r="F27" s="23"/>
      <c r="G27" s="23"/>
      <c r="H27" s="23"/>
      <c r="I27" s="23"/>
      <c r="J27" s="23"/>
      <c r="K27" s="23"/>
      <c r="L27" s="23"/>
      <c r="M27" s="23"/>
      <c r="N27" s="23"/>
      <c r="O27" s="23"/>
      <c r="P27" s="23"/>
      <c r="Q27" s="23"/>
      <c r="R27" s="23"/>
      <c r="S27" s="23"/>
      <c r="T27" s="23"/>
      <c r="U27" s="23"/>
      <c r="V27" s="23"/>
      <c r="W27" s="23"/>
      <c r="X27" s="48"/>
    </row>
    <row r="28" spans="2:24" x14ac:dyDescent="0.25">
      <c r="B28" s="47"/>
      <c r="C28" s="169" t="s">
        <v>26</v>
      </c>
      <c r="D28" s="169" t="s">
        <v>28</v>
      </c>
      <c r="E28" s="169"/>
      <c r="F28" s="169"/>
      <c r="G28" s="169"/>
      <c r="H28" s="169"/>
      <c r="I28" s="179" t="s">
        <v>72</v>
      </c>
      <c r="J28" s="179"/>
      <c r="K28" s="179"/>
      <c r="L28" s="191"/>
      <c r="M28" s="191"/>
      <c r="N28" s="191"/>
      <c r="O28" s="191"/>
      <c r="P28" s="191"/>
      <c r="Q28" s="191"/>
      <c r="R28" s="191"/>
      <c r="S28" s="191"/>
      <c r="T28" s="191"/>
      <c r="U28" s="191"/>
      <c r="V28" s="191"/>
      <c r="W28" s="191"/>
      <c r="X28" s="48"/>
    </row>
    <row r="29" spans="2:24" x14ac:dyDescent="0.25">
      <c r="B29" s="47"/>
      <c r="C29" s="169"/>
      <c r="D29" s="67" t="s">
        <v>9</v>
      </c>
      <c r="E29" s="67" t="s">
        <v>18</v>
      </c>
      <c r="F29" s="67" t="s">
        <v>25</v>
      </c>
      <c r="G29" s="68" t="s">
        <v>15</v>
      </c>
      <c r="H29" s="42" t="s">
        <v>6</v>
      </c>
      <c r="I29" s="179"/>
      <c r="J29" s="179"/>
      <c r="K29" s="179"/>
      <c r="L29" s="191"/>
      <c r="M29" s="191"/>
      <c r="N29" s="191"/>
      <c r="O29" s="191"/>
      <c r="P29" s="191"/>
      <c r="Q29" s="191"/>
      <c r="R29" s="191"/>
      <c r="S29" s="191"/>
      <c r="T29" s="191"/>
      <c r="U29" s="191"/>
      <c r="V29" s="191"/>
      <c r="W29" s="191"/>
      <c r="X29" s="48"/>
    </row>
    <row r="30" spans="2:24" ht="16.8" x14ac:dyDescent="0.25">
      <c r="B30" s="47"/>
      <c r="C30" s="66" t="s">
        <v>7</v>
      </c>
      <c r="D30" s="66" t="s">
        <v>11</v>
      </c>
      <c r="E30" s="66" t="s">
        <v>12</v>
      </c>
      <c r="F30" s="66" t="s">
        <v>35</v>
      </c>
      <c r="G30" s="69" t="s">
        <v>10</v>
      </c>
      <c r="H30" s="66" t="s">
        <v>7</v>
      </c>
      <c r="I30" s="179"/>
      <c r="J30" s="179"/>
      <c r="K30" s="179"/>
      <c r="L30" s="191"/>
      <c r="M30" s="191"/>
      <c r="N30" s="191"/>
      <c r="O30" s="191"/>
      <c r="P30" s="191"/>
      <c r="Q30" s="191"/>
      <c r="R30" s="191"/>
      <c r="S30" s="191"/>
      <c r="T30" s="191"/>
      <c r="U30" s="191"/>
      <c r="V30" s="191"/>
      <c r="W30" s="191"/>
      <c r="X30" s="48"/>
    </row>
    <row r="31" spans="2:24" ht="15.6" x14ac:dyDescent="0.25">
      <c r="B31" s="47"/>
      <c r="C31" s="66" t="s">
        <v>33</v>
      </c>
      <c r="D31" s="70"/>
      <c r="E31" s="71"/>
      <c r="F31" s="71"/>
      <c r="G31" s="72">
        <f>D31*E31</f>
        <v>0</v>
      </c>
      <c r="H31" s="75" t="e">
        <f>ROUND(G31*100/(F31*$G$21),1)</f>
        <v>#DIV/0!</v>
      </c>
      <c r="I31" s="179"/>
      <c r="J31" s="179"/>
      <c r="K31" s="179"/>
      <c r="L31" s="191"/>
      <c r="M31" s="191"/>
      <c r="N31" s="191"/>
      <c r="O31" s="191"/>
      <c r="P31" s="191"/>
      <c r="Q31" s="191"/>
      <c r="R31" s="191"/>
      <c r="S31" s="191"/>
      <c r="T31" s="191"/>
      <c r="U31" s="191"/>
      <c r="V31" s="191"/>
      <c r="W31" s="191"/>
      <c r="X31" s="48"/>
    </row>
    <row r="32" spans="2:24" ht="14.4" x14ac:dyDescent="0.25">
      <c r="B32" s="47"/>
      <c r="C32" s="66" t="s">
        <v>13</v>
      </c>
      <c r="D32" s="70"/>
      <c r="E32" s="71"/>
      <c r="F32" s="71"/>
      <c r="G32" s="72">
        <f t="shared" ref="G32:G43" si="0">D32*E32</f>
        <v>0</v>
      </c>
      <c r="H32" s="76" t="e">
        <f t="shared" ref="H32:H43" si="1">ROUND(G32*100/(F32*$G$21),1)</f>
        <v>#DIV/0!</v>
      </c>
      <c r="I32" s="179"/>
      <c r="J32" s="179"/>
      <c r="K32" s="179"/>
      <c r="L32" s="191"/>
      <c r="M32" s="191"/>
      <c r="N32" s="191"/>
      <c r="O32" s="191"/>
      <c r="P32" s="191"/>
      <c r="Q32" s="191"/>
      <c r="R32" s="191"/>
      <c r="S32" s="191"/>
      <c r="T32" s="191"/>
      <c r="U32" s="191"/>
      <c r="V32" s="191"/>
      <c r="W32" s="191"/>
      <c r="X32" s="48"/>
    </row>
    <row r="33" spans="2:24" ht="14.4" x14ac:dyDescent="0.25">
      <c r="B33" s="47"/>
      <c r="C33" s="66">
        <v>90</v>
      </c>
      <c r="D33" s="70"/>
      <c r="E33" s="71"/>
      <c r="F33" s="71"/>
      <c r="G33" s="72">
        <f t="shared" si="0"/>
        <v>0</v>
      </c>
      <c r="H33" s="76" t="e">
        <f t="shared" si="1"/>
        <v>#DIV/0!</v>
      </c>
      <c r="I33" s="179"/>
      <c r="J33" s="179"/>
      <c r="K33" s="179"/>
      <c r="L33" s="191"/>
      <c r="M33" s="191"/>
      <c r="N33" s="191"/>
      <c r="O33" s="191"/>
      <c r="P33" s="191"/>
      <c r="Q33" s="191"/>
      <c r="R33" s="191"/>
      <c r="S33" s="191"/>
      <c r="T33" s="191"/>
      <c r="U33" s="191"/>
      <c r="V33" s="191"/>
      <c r="W33" s="191"/>
      <c r="X33" s="48"/>
    </row>
    <row r="34" spans="2:24" ht="14.4" x14ac:dyDescent="0.25">
      <c r="B34" s="47"/>
      <c r="C34" s="66">
        <v>80</v>
      </c>
      <c r="D34" s="70"/>
      <c r="E34" s="71"/>
      <c r="F34" s="71"/>
      <c r="G34" s="72">
        <f t="shared" si="0"/>
        <v>0</v>
      </c>
      <c r="H34" s="76" t="e">
        <f t="shared" si="1"/>
        <v>#DIV/0!</v>
      </c>
      <c r="I34" s="179"/>
      <c r="J34" s="179"/>
      <c r="K34" s="179"/>
      <c r="L34" s="191"/>
      <c r="M34" s="191"/>
      <c r="N34" s="191"/>
      <c r="O34" s="191"/>
      <c r="P34" s="191"/>
      <c r="Q34" s="191"/>
      <c r="R34" s="191"/>
      <c r="S34" s="191"/>
      <c r="T34" s="191"/>
      <c r="U34" s="191"/>
      <c r="V34" s="191"/>
      <c r="W34" s="191"/>
      <c r="X34" s="48"/>
    </row>
    <row r="35" spans="2:24" ht="14.4" x14ac:dyDescent="0.25">
      <c r="B35" s="47"/>
      <c r="C35" s="66">
        <v>70</v>
      </c>
      <c r="D35" s="70"/>
      <c r="E35" s="71"/>
      <c r="F35" s="71"/>
      <c r="G35" s="72">
        <f t="shared" si="0"/>
        <v>0</v>
      </c>
      <c r="H35" s="76" t="e">
        <f t="shared" si="1"/>
        <v>#DIV/0!</v>
      </c>
      <c r="I35" s="179"/>
      <c r="J35" s="179"/>
      <c r="K35" s="179"/>
      <c r="L35" s="191"/>
      <c r="M35" s="191"/>
      <c r="N35" s="191"/>
      <c r="O35" s="191"/>
      <c r="P35" s="191"/>
      <c r="Q35" s="191"/>
      <c r="R35" s="191"/>
      <c r="S35" s="191"/>
      <c r="T35" s="191"/>
      <c r="U35" s="191"/>
      <c r="V35" s="191"/>
      <c r="W35" s="191"/>
      <c r="X35" s="48"/>
    </row>
    <row r="36" spans="2:24" ht="14.4" x14ac:dyDescent="0.25">
      <c r="B36" s="47"/>
      <c r="C36" s="66">
        <v>60</v>
      </c>
      <c r="D36" s="70"/>
      <c r="E36" s="71"/>
      <c r="F36" s="71"/>
      <c r="G36" s="72">
        <f t="shared" si="0"/>
        <v>0</v>
      </c>
      <c r="H36" s="76" t="e">
        <f t="shared" si="1"/>
        <v>#DIV/0!</v>
      </c>
      <c r="I36" s="179"/>
      <c r="J36" s="179"/>
      <c r="K36" s="179"/>
      <c r="L36" s="191"/>
      <c r="M36" s="191"/>
      <c r="N36" s="191"/>
      <c r="O36" s="191"/>
      <c r="P36" s="191"/>
      <c r="Q36" s="191"/>
      <c r="R36" s="191"/>
      <c r="S36" s="191"/>
      <c r="T36" s="191"/>
      <c r="U36" s="191"/>
      <c r="V36" s="191"/>
      <c r="W36" s="191"/>
      <c r="X36" s="48"/>
    </row>
    <row r="37" spans="2:24" ht="14.4" x14ac:dyDescent="0.25">
      <c r="B37" s="47"/>
      <c r="C37" s="66">
        <v>50</v>
      </c>
      <c r="D37" s="70"/>
      <c r="E37" s="71"/>
      <c r="F37" s="71"/>
      <c r="G37" s="72">
        <f t="shared" si="0"/>
        <v>0</v>
      </c>
      <c r="H37" s="76" t="e">
        <f t="shared" si="1"/>
        <v>#DIV/0!</v>
      </c>
      <c r="I37" s="179"/>
      <c r="J37" s="179"/>
      <c r="K37" s="179"/>
      <c r="L37" s="191"/>
      <c r="M37" s="191"/>
      <c r="N37" s="191"/>
      <c r="O37" s="191"/>
      <c r="P37" s="191"/>
      <c r="Q37" s="191"/>
      <c r="R37" s="191"/>
      <c r="S37" s="191"/>
      <c r="T37" s="191"/>
      <c r="U37" s="191"/>
      <c r="V37" s="191"/>
      <c r="W37" s="191"/>
      <c r="X37" s="48"/>
    </row>
    <row r="38" spans="2:24" ht="14.4" x14ac:dyDescent="0.25">
      <c r="B38" s="47"/>
      <c r="C38" s="66">
        <v>40</v>
      </c>
      <c r="D38" s="70"/>
      <c r="E38" s="71"/>
      <c r="F38" s="71"/>
      <c r="G38" s="72">
        <f t="shared" si="0"/>
        <v>0</v>
      </c>
      <c r="H38" s="76" t="e">
        <f t="shared" si="1"/>
        <v>#DIV/0!</v>
      </c>
      <c r="I38" s="179"/>
      <c r="J38" s="179"/>
      <c r="K38" s="179"/>
      <c r="L38" s="191"/>
      <c r="M38" s="191"/>
      <c r="N38" s="191"/>
      <c r="O38" s="191"/>
      <c r="P38" s="191"/>
      <c r="Q38" s="191"/>
      <c r="R38" s="191"/>
      <c r="S38" s="191"/>
      <c r="T38" s="191"/>
      <c r="U38" s="191"/>
      <c r="V38" s="191"/>
      <c r="W38" s="191"/>
      <c r="X38" s="62"/>
    </row>
    <row r="39" spans="2:24" ht="14.4" x14ac:dyDescent="0.25">
      <c r="B39" s="47"/>
      <c r="C39" s="66">
        <v>30</v>
      </c>
      <c r="D39" s="70"/>
      <c r="E39" s="71"/>
      <c r="F39" s="71"/>
      <c r="G39" s="72">
        <f t="shared" si="0"/>
        <v>0</v>
      </c>
      <c r="H39" s="76" t="e">
        <f t="shared" si="1"/>
        <v>#DIV/0!</v>
      </c>
      <c r="I39" s="179"/>
      <c r="J39" s="179"/>
      <c r="K39" s="179"/>
      <c r="L39" s="191"/>
      <c r="M39" s="191"/>
      <c r="N39" s="191"/>
      <c r="O39" s="191"/>
      <c r="P39" s="191"/>
      <c r="Q39" s="191"/>
      <c r="R39" s="191"/>
      <c r="S39" s="191"/>
      <c r="T39" s="191"/>
      <c r="U39" s="191"/>
      <c r="V39" s="191"/>
      <c r="W39" s="191"/>
      <c r="X39" s="62"/>
    </row>
    <row r="40" spans="2:24" ht="14.4" x14ac:dyDescent="0.25">
      <c r="B40" s="47"/>
      <c r="C40" s="66">
        <v>20</v>
      </c>
      <c r="D40" s="70"/>
      <c r="E40" s="71"/>
      <c r="F40" s="71"/>
      <c r="G40" s="72">
        <f t="shared" si="0"/>
        <v>0</v>
      </c>
      <c r="H40" s="76" t="e">
        <f t="shared" si="1"/>
        <v>#DIV/0!</v>
      </c>
      <c r="I40" s="179"/>
      <c r="J40" s="179"/>
      <c r="K40" s="179"/>
      <c r="L40" s="191"/>
      <c r="M40" s="191"/>
      <c r="N40" s="191"/>
      <c r="O40" s="191"/>
      <c r="P40" s="191"/>
      <c r="Q40" s="191"/>
      <c r="R40" s="191"/>
      <c r="S40" s="191"/>
      <c r="T40" s="191"/>
      <c r="U40" s="191"/>
      <c r="V40" s="191"/>
      <c r="W40" s="191"/>
      <c r="X40" s="62"/>
    </row>
    <row r="41" spans="2:24" ht="14.4" x14ac:dyDescent="0.25">
      <c r="B41" s="47"/>
      <c r="C41" s="66">
        <v>10</v>
      </c>
      <c r="D41" s="70"/>
      <c r="E41" s="71"/>
      <c r="F41" s="71"/>
      <c r="G41" s="72">
        <f t="shared" si="0"/>
        <v>0</v>
      </c>
      <c r="H41" s="76" t="e">
        <f t="shared" si="1"/>
        <v>#DIV/0!</v>
      </c>
      <c r="I41" s="179"/>
      <c r="J41" s="179"/>
      <c r="K41" s="179"/>
      <c r="L41" s="191"/>
      <c r="M41" s="191"/>
      <c r="N41" s="191"/>
      <c r="O41" s="191"/>
      <c r="P41" s="191"/>
      <c r="Q41" s="191"/>
      <c r="R41" s="191"/>
      <c r="S41" s="191"/>
      <c r="T41" s="191"/>
      <c r="U41" s="191"/>
      <c r="V41" s="191"/>
      <c r="W41" s="191"/>
      <c r="X41" s="62"/>
    </row>
    <row r="42" spans="2:24" ht="14.4" x14ac:dyDescent="0.25">
      <c r="B42" s="47"/>
      <c r="C42" s="66">
        <v>0</v>
      </c>
      <c r="D42" s="70"/>
      <c r="E42" s="71"/>
      <c r="F42" s="71"/>
      <c r="G42" s="72">
        <f t="shared" si="0"/>
        <v>0</v>
      </c>
      <c r="H42" s="76" t="e">
        <f t="shared" si="1"/>
        <v>#DIV/0!</v>
      </c>
      <c r="I42" s="179"/>
      <c r="J42" s="179"/>
      <c r="K42" s="179"/>
      <c r="L42" s="191"/>
      <c r="M42" s="191"/>
      <c r="N42" s="191"/>
      <c r="O42" s="191"/>
      <c r="P42" s="191"/>
      <c r="Q42" s="191"/>
      <c r="R42" s="191"/>
      <c r="S42" s="191"/>
      <c r="T42" s="191"/>
      <c r="U42" s="191"/>
      <c r="V42" s="191"/>
      <c r="W42" s="191"/>
      <c r="X42" s="62"/>
    </row>
    <row r="43" spans="2:24" ht="15.6" x14ac:dyDescent="0.25">
      <c r="B43" s="47"/>
      <c r="C43" s="66" t="s">
        <v>34</v>
      </c>
      <c r="D43" s="73">
        <f>D42</f>
        <v>0</v>
      </c>
      <c r="E43" s="74">
        <v>0</v>
      </c>
      <c r="F43" s="74">
        <f>F42</f>
        <v>0</v>
      </c>
      <c r="G43" s="72">
        <f t="shared" si="0"/>
        <v>0</v>
      </c>
      <c r="H43" s="76" t="e">
        <f t="shared" si="1"/>
        <v>#DIV/0!</v>
      </c>
      <c r="I43" s="179"/>
      <c r="J43" s="179"/>
      <c r="K43" s="179"/>
      <c r="L43" s="191"/>
      <c r="M43" s="191"/>
      <c r="N43" s="191"/>
      <c r="O43" s="191"/>
      <c r="P43" s="191"/>
      <c r="Q43" s="191"/>
      <c r="R43" s="191"/>
      <c r="S43" s="191"/>
      <c r="T43" s="191"/>
      <c r="U43" s="191"/>
      <c r="V43" s="191"/>
      <c r="W43" s="191"/>
      <c r="X43" s="62"/>
    </row>
    <row r="44" spans="2:24" ht="31.5" customHeight="1" x14ac:dyDescent="0.25">
      <c r="B44" s="47"/>
      <c r="C44" s="66" t="s">
        <v>95</v>
      </c>
      <c r="D44" s="192"/>
      <c r="E44" s="192"/>
      <c r="F44" s="192"/>
      <c r="G44" s="192"/>
      <c r="H44" s="192"/>
      <c r="I44" s="179"/>
      <c r="J44" s="179"/>
      <c r="K44" s="179"/>
      <c r="L44" s="191"/>
      <c r="M44" s="191"/>
      <c r="N44" s="191"/>
      <c r="O44" s="191"/>
      <c r="P44" s="191"/>
      <c r="Q44" s="191"/>
      <c r="R44" s="191"/>
      <c r="S44" s="191"/>
      <c r="T44" s="191"/>
      <c r="U44" s="191"/>
      <c r="V44" s="191"/>
      <c r="W44" s="191"/>
      <c r="X44" s="62"/>
    </row>
    <row r="45" spans="2:24" ht="31.5" customHeight="1" x14ac:dyDescent="0.25">
      <c r="B45" s="47"/>
      <c r="C45" s="66" t="s">
        <v>78</v>
      </c>
      <c r="D45" s="192"/>
      <c r="E45" s="192"/>
      <c r="F45" s="192"/>
      <c r="G45" s="192"/>
      <c r="H45" s="192"/>
      <c r="I45" s="179"/>
      <c r="J45" s="179"/>
      <c r="K45" s="179"/>
      <c r="L45" s="193" t="s">
        <v>79</v>
      </c>
      <c r="M45" s="193"/>
      <c r="N45" s="193"/>
      <c r="O45" s="193"/>
      <c r="P45" s="193"/>
      <c r="Q45" s="193"/>
      <c r="R45" s="193"/>
      <c r="S45" s="193"/>
      <c r="T45" s="193"/>
      <c r="U45" s="193"/>
      <c r="V45" s="193"/>
      <c r="W45" s="193"/>
      <c r="X45" s="62"/>
    </row>
    <row r="46" spans="2:24" x14ac:dyDescent="0.25">
      <c r="B46" s="47"/>
      <c r="C46" s="21"/>
      <c r="D46" s="21"/>
      <c r="E46" s="21"/>
      <c r="F46" s="21"/>
      <c r="G46" s="21"/>
      <c r="H46" s="21"/>
      <c r="I46" s="21"/>
      <c r="J46" s="21"/>
      <c r="K46" s="21"/>
      <c r="L46" s="21"/>
      <c r="M46" s="21"/>
      <c r="N46" s="21"/>
      <c r="O46" s="21"/>
      <c r="P46" s="118" t="s">
        <v>100</v>
      </c>
      <c r="Q46" s="21"/>
      <c r="R46" s="21"/>
      <c r="S46" s="21"/>
      <c r="T46" s="21"/>
      <c r="U46" s="59"/>
      <c r="V46" s="59"/>
      <c r="W46" s="59"/>
      <c r="X46" s="62"/>
    </row>
    <row r="47" spans="2:24" x14ac:dyDescent="0.25">
      <c r="B47" s="47"/>
      <c r="C47" s="21"/>
      <c r="D47" s="21"/>
      <c r="E47" s="21"/>
      <c r="F47" s="21"/>
      <c r="G47" s="21"/>
      <c r="H47" s="21"/>
      <c r="I47" s="21"/>
      <c r="J47" s="21"/>
      <c r="K47" s="21"/>
      <c r="L47" s="21"/>
      <c r="M47" s="21"/>
      <c r="N47" s="21"/>
      <c r="O47" s="21"/>
      <c r="P47" s="21"/>
      <c r="Q47" s="21"/>
      <c r="R47" s="21"/>
      <c r="S47" s="21"/>
      <c r="T47" s="21"/>
      <c r="U47" s="59"/>
      <c r="V47" s="59"/>
      <c r="W47" s="59"/>
      <c r="X47" s="62"/>
    </row>
    <row r="48" spans="2:24" x14ac:dyDescent="0.25">
      <c r="B48" s="47"/>
      <c r="C48" s="21"/>
      <c r="D48" s="21"/>
      <c r="E48" s="21"/>
      <c r="F48" s="21"/>
      <c r="G48" s="21"/>
      <c r="H48" s="21"/>
      <c r="I48" s="21"/>
      <c r="J48" s="21"/>
      <c r="K48" s="21"/>
      <c r="L48" s="21"/>
      <c r="M48" s="21"/>
      <c r="N48" s="21"/>
      <c r="O48" s="21"/>
      <c r="P48" s="21"/>
      <c r="Q48" s="21"/>
      <c r="R48" s="21"/>
      <c r="S48" s="21"/>
      <c r="T48" s="21"/>
      <c r="U48" s="59"/>
      <c r="V48" s="59"/>
      <c r="W48" s="59"/>
      <c r="X48" s="62"/>
    </row>
    <row r="49" spans="2:24" x14ac:dyDescent="0.25">
      <c r="B49" s="47"/>
      <c r="C49" s="21"/>
      <c r="D49" s="21"/>
      <c r="E49" s="21"/>
      <c r="F49" s="21"/>
      <c r="G49" s="21"/>
      <c r="H49" s="21"/>
      <c r="I49" s="21"/>
      <c r="J49" s="21"/>
      <c r="K49" s="21"/>
      <c r="L49" s="21"/>
      <c r="M49" s="21"/>
      <c r="N49" s="21"/>
      <c r="O49" s="21"/>
      <c r="P49" s="21"/>
      <c r="Q49" s="21"/>
      <c r="R49" s="21"/>
      <c r="S49" s="21"/>
      <c r="T49" s="21"/>
      <c r="U49" s="59"/>
      <c r="V49" s="59"/>
      <c r="W49" s="59"/>
      <c r="X49" s="62"/>
    </row>
    <row r="50" spans="2:24" x14ac:dyDescent="0.25">
      <c r="B50" s="47"/>
      <c r="C50" s="21"/>
      <c r="D50" s="21"/>
      <c r="E50" s="21"/>
      <c r="F50" s="21"/>
      <c r="G50" s="21"/>
      <c r="H50" s="21"/>
      <c r="I50" s="21"/>
      <c r="J50" s="21"/>
      <c r="K50" s="21"/>
      <c r="L50" s="21"/>
      <c r="M50" s="21"/>
      <c r="N50" s="21"/>
      <c r="O50" s="21"/>
      <c r="P50" s="21"/>
      <c r="Q50" s="21"/>
      <c r="R50" s="21"/>
      <c r="S50" s="21"/>
      <c r="T50" s="21"/>
      <c r="U50" s="59"/>
      <c r="V50" s="59"/>
      <c r="W50" s="59"/>
      <c r="X50" s="62"/>
    </row>
    <row r="51" spans="2:24" x14ac:dyDescent="0.25">
      <c r="B51" s="47"/>
      <c r="C51" s="21"/>
      <c r="D51" s="21"/>
      <c r="E51" s="21"/>
      <c r="F51" s="21"/>
      <c r="G51" s="21"/>
      <c r="H51" s="21"/>
      <c r="I51" s="21"/>
      <c r="J51" s="21"/>
      <c r="K51" s="21"/>
      <c r="L51" s="21"/>
      <c r="M51" s="21"/>
      <c r="N51" s="21"/>
      <c r="O51" s="21"/>
      <c r="P51" s="21"/>
      <c r="Q51" s="21"/>
      <c r="R51" s="21"/>
      <c r="S51" s="21"/>
      <c r="T51" s="21"/>
      <c r="U51" s="59"/>
      <c r="V51" s="59"/>
      <c r="W51" s="59"/>
      <c r="X51" s="62"/>
    </row>
    <row r="52" spans="2:24" x14ac:dyDescent="0.25">
      <c r="B52" s="47"/>
      <c r="C52" s="21"/>
      <c r="D52" s="21"/>
      <c r="E52" s="21"/>
      <c r="F52" s="21"/>
      <c r="G52" s="21"/>
      <c r="H52" s="21"/>
      <c r="I52" s="21"/>
      <c r="J52" s="21"/>
      <c r="K52" s="21"/>
      <c r="L52" s="21"/>
      <c r="M52" s="21"/>
      <c r="N52" s="21"/>
      <c r="O52" s="21"/>
      <c r="P52" s="21"/>
      <c r="Q52" s="21"/>
      <c r="R52" s="21"/>
      <c r="S52" s="21"/>
      <c r="T52" s="21"/>
      <c r="U52" s="59"/>
      <c r="V52" s="59"/>
      <c r="W52" s="59"/>
      <c r="X52" s="62"/>
    </row>
    <row r="53" spans="2:24" x14ac:dyDescent="0.25">
      <c r="B53" s="47"/>
      <c r="C53" s="21"/>
      <c r="D53" s="21"/>
      <c r="E53" s="21"/>
      <c r="F53" s="21"/>
      <c r="G53" s="21"/>
      <c r="H53" s="21"/>
      <c r="I53" s="21"/>
      <c r="J53" s="21"/>
      <c r="K53" s="21"/>
      <c r="L53" s="21"/>
      <c r="M53" s="21"/>
      <c r="N53" s="21"/>
      <c r="O53" s="21"/>
      <c r="P53" s="21"/>
      <c r="Q53" s="21"/>
      <c r="R53" s="21"/>
      <c r="S53" s="21"/>
      <c r="T53" s="21"/>
      <c r="U53" s="59"/>
      <c r="V53" s="59"/>
      <c r="W53" s="59"/>
      <c r="X53" s="62"/>
    </row>
    <row r="54" spans="2:24" x14ac:dyDescent="0.25">
      <c r="B54" s="47"/>
      <c r="C54" s="21"/>
      <c r="D54" s="21"/>
      <c r="E54" s="21"/>
      <c r="F54" s="21"/>
      <c r="G54" s="21"/>
      <c r="H54" s="21"/>
      <c r="I54" s="21"/>
      <c r="J54" s="21"/>
      <c r="K54" s="21"/>
      <c r="L54" s="21"/>
      <c r="M54" s="21"/>
      <c r="N54" s="21"/>
      <c r="O54" s="21"/>
      <c r="P54" s="21"/>
      <c r="Q54" s="21"/>
      <c r="R54" s="21"/>
      <c r="S54" s="21"/>
      <c r="T54" s="21"/>
      <c r="U54" s="59"/>
      <c r="V54" s="59"/>
      <c r="W54" s="59"/>
      <c r="X54" s="62"/>
    </row>
    <row r="55" spans="2:24" x14ac:dyDescent="0.25">
      <c r="B55" s="47"/>
      <c r="C55" s="21"/>
      <c r="D55" s="21"/>
      <c r="E55" s="21"/>
      <c r="F55" s="21"/>
      <c r="G55" s="21"/>
      <c r="H55" s="21"/>
      <c r="I55" s="21"/>
      <c r="J55" s="21"/>
      <c r="K55" s="21"/>
      <c r="L55" s="21"/>
      <c r="M55" s="21"/>
      <c r="N55" s="21"/>
      <c r="O55" s="21"/>
      <c r="P55" s="21"/>
      <c r="Q55" s="21"/>
      <c r="R55" s="21"/>
      <c r="S55" s="21"/>
      <c r="T55" s="21"/>
      <c r="U55" s="59"/>
      <c r="V55" s="59"/>
      <c r="W55" s="59"/>
      <c r="X55" s="62"/>
    </row>
    <row r="56" spans="2:24" x14ac:dyDescent="0.25">
      <c r="B56" s="47"/>
      <c r="C56" s="21"/>
      <c r="D56" s="21"/>
      <c r="E56" s="21"/>
      <c r="F56" s="21"/>
      <c r="G56" s="21"/>
      <c r="H56" s="21"/>
      <c r="I56" s="21"/>
      <c r="J56" s="21"/>
      <c r="K56" s="21"/>
      <c r="L56" s="21"/>
      <c r="M56" s="21"/>
      <c r="N56" s="21"/>
      <c r="O56" s="21"/>
      <c r="P56" s="21"/>
      <c r="Q56" s="21"/>
      <c r="R56" s="21"/>
      <c r="S56" s="21"/>
      <c r="T56" s="21"/>
      <c r="U56" s="59"/>
      <c r="V56" s="59"/>
      <c r="W56" s="59"/>
      <c r="X56" s="62"/>
    </row>
    <row r="57" spans="2:24" x14ac:dyDescent="0.25">
      <c r="B57" s="47"/>
      <c r="C57" s="21"/>
      <c r="D57" s="21"/>
      <c r="E57" s="21"/>
      <c r="F57" s="21"/>
      <c r="G57" s="21"/>
      <c r="H57" s="21"/>
      <c r="I57" s="21"/>
      <c r="J57" s="21"/>
      <c r="K57" s="21"/>
      <c r="L57" s="21"/>
      <c r="M57" s="21"/>
      <c r="N57" s="21"/>
      <c r="O57" s="21"/>
      <c r="P57" s="21"/>
      <c r="Q57" s="21"/>
      <c r="R57" s="21"/>
      <c r="S57" s="21"/>
      <c r="T57" s="21"/>
      <c r="U57" s="59"/>
      <c r="V57" s="59"/>
      <c r="W57" s="59"/>
      <c r="X57" s="62"/>
    </row>
    <row r="58" spans="2:24" x14ac:dyDescent="0.25">
      <c r="B58" s="47"/>
      <c r="C58" s="21"/>
      <c r="D58" s="21"/>
      <c r="E58" s="21"/>
      <c r="F58" s="21"/>
      <c r="G58" s="21"/>
      <c r="H58" s="21"/>
      <c r="I58" s="21"/>
      <c r="J58" s="21"/>
      <c r="K58" s="21"/>
      <c r="L58" s="21"/>
      <c r="M58" s="21"/>
      <c r="N58" s="21"/>
      <c r="O58" s="21"/>
      <c r="P58" s="21"/>
      <c r="Q58" s="21"/>
      <c r="R58" s="21"/>
      <c r="S58" s="21"/>
      <c r="T58" s="21"/>
      <c r="U58" s="59"/>
      <c r="V58" s="59"/>
      <c r="W58" s="59"/>
      <c r="X58" s="62"/>
    </row>
    <row r="59" spans="2:24" x14ac:dyDescent="0.25">
      <c r="B59" s="47"/>
      <c r="C59" s="21"/>
      <c r="D59" s="21"/>
      <c r="E59" s="21"/>
      <c r="F59" s="21"/>
      <c r="G59" s="21"/>
      <c r="H59" s="21"/>
      <c r="I59" s="21"/>
      <c r="J59" s="21"/>
      <c r="K59" s="21"/>
      <c r="L59" s="21"/>
      <c r="M59" s="21"/>
      <c r="N59" s="21"/>
      <c r="O59" s="21"/>
      <c r="P59" s="21"/>
      <c r="Q59" s="21"/>
      <c r="R59" s="21"/>
      <c r="S59" s="21"/>
      <c r="T59" s="21"/>
      <c r="U59" s="59"/>
      <c r="V59" s="59"/>
      <c r="W59" s="59"/>
      <c r="X59" s="62"/>
    </row>
    <row r="60" spans="2:24" ht="14.4" thickBot="1" x14ac:dyDescent="0.3">
      <c r="B60" s="49"/>
      <c r="C60" s="57"/>
      <c r="D60" s="57"/>
      <c r="E60" s="57"/>
      <c r="F60" s="57"/>
      <c r="G60" s="57"/>
      <c r="H60" s="57"/>
      <c r="I60" s="57"/>
      <c r="J60" s="57"/>
      <c r="K60" s="57"/>
      <c r="L60" s="57"/>
      <c r="M60" s="57"/>
      <c r="N60" s="57"/>
      <c r="O60" s="57"/>
      <c r="P60" s="57"/>
      <c r="Q60" s="57"/>
      <c r="R60" s="57"/>
      <c r="S60" s="57"/>
      <c r="T60" s="57"/>
      <c r="U60" s="63"/>
      <c r="V60" s="63"/>
      <c r="W60" s="63"/>
      <c r="X60" s="64"/>
    </row>
    <row r="61" spans="2:24" ht="14.4" thickBot="1" x14ac:dyDescent="0.3">
      <c r="B61" s="16"/>
      <c r="C61" s="16"/>
      <c r="D61" s="16"/>
      <c r="E61" s="16"/>
      <c r="F61" s="16"/>
      <c r="G61" s="16"/>
      <c r="H61" s="16"/>
      <c r="I61" s="16"/>
      <c r="J61" s="16"/>
      <c r="K61" s="16"/>
      <c r="L61" s="16"/>
      <c r="M61" s="16"/>
      <c r="N61" s="16"/>
      <c r="O61" s="16"/>
      <c r="P61" s="16"/>
      <c r="Q61" s="16"/>
      <c r="R61" s="16"/>
      <c r="S61" s="16"/>
      <c r="T61" s="16"/>
      <c r="U61" s="58"/>
      <c r="V61" s="58"/>
      <c r="W61" s="58"/>
      <c r="X61" s="58"/>
    </row>
    <row r="62" spans="2:24" x14ac:dyDescent="0.25">
      <c r="B62" s="79"/>
      <c r="C62" s="80"/>
      <c r="D62" s="80"/>
      <c r="E62" s="80"/>
      <c r="F62" s="80"/>
      <c r="G62" s="80"/>
      <c r="H62" s="80"/>
      <c r="I62" s="80"/>
      <c r="J62" s="80"/>
      <c r="K62" s="80"/>
      <c r="L62" s="80"/>
      <c r="M62" s="80"/>
      <c r="N62" s="80"/>
      <c r="O62" s="80"/>
      <c r="P62" s="80"/>
      <c r="Q62" s="80"/>
      <c r="R62" s="81"/>
      <c r="S62" s="16"/>
      <c r="T62" s="16"/>
      <c r="U62" s="58"/>
      <c r="V62" s="58"/>
      <c r="W62" s="58"/>
      <c r="X62" s="58"/>
    </row>
    <row r="63" spans="2:24" ht="16.8" x14ac:dyDescent="0.3">
      <c r="B63" s="82"/>
      <c r="C63" s="162" t="s">
        <v>96</v>
      </c>
      <c r="D63" s="162"/>
      <c r="E63" s="162"/>
      <c r="F63" s="162"/>
      <c r="G63" s="162"/>
      <c r="H63" s="162"/>
      <c r="I63" s="162"/>
      <c r="J63" s="162"/>
      <c r="K63" s="162"/>
      <c r="L63" s="162"/>
      <c r="M63" s="162"/>
      <c r="N63" s="162"/>
      <c r="O63" s="162"/>
      <c r="P63" s="162"/>
      <c r="Q63" s="21"/>
      <c r="R63" s="83"/>
      <c r="U63" s="15"/>
      <c r="V63" s="15"/>
      <c r="W63" s="15"/>
      <c r="X63" s="15"/>
    </row>
    <row r="64" spans="2:24" ht="16.8" x14ac:dyDescent="0.3">
      <c r="B64" s="82"/>
      <c r="C64" s="30"/>
      <c r="D64" s="30"/>
      <c r="E64" s="30"/>
      <c r="F64" s="30"/>
      <c r="G64" s="30"/>
      <c r="H64" s="30"/>
      <c r="I64" s="30"/>
      <c r="J64" s="30"/>
      <c r="K64" s="30"/>
      <c r="L64" s="30"/>
      <c r="M64" s="30"/>
      <c r="N64" s="30"/>
      <c r="O64" s="30"/>
      <c r="P64" s="30"/>
      <c r="Q64" s="21"/>
      <c r="R64" s="83"/>
      <c r="U64" s="15"/>
      <c r="V64" s="15"/>
      <c r="W64" s="15"/>
      <c r="X64" s="15"/>
    </row>
    <row r="65" spans="2:24" ht="20.25" customHeight="1" x14ac:dyDescent="0.25">
      <c r="B65" s="82"/>
      <c r="C65" s="165" t="s">
        <v>80</v>
      </c>
      <c r="D65" s="165"/>
      <c r="E65" s="165"/>
      <c r="F65" s="165"/>
      <c r="G65" s="165"/>
      <c r="H65" s="165"/>
      <c r="I65" s="165"/>
      <c r="J65" s="165"/>
      <c r="K65" s="165"/>
      <c r="L65" s="165"/>
      <c r="M65" s="165"/>
      <c r="N65" s="165"/>
      <c r="O65" s="165"/>
      <c r="P65" s="165"/>
      <c r="Q65" s="21"/>
      <c r="R65" s="83"/>
      <c r="U65" s="15"/>
      <c r="V65" s="15"/>
      <c r="W65" s="15"/>
      <c r="X65" s="15"/>
    </row>
    <row r="66" spans="2:24" ht="15.75" customHeight="1" x14ac:dyDescent="0.25">
      <c r="B66" s="82"/>
      <c r="C66" s="194"/>
      <c r="D66" s="194"/>
      <c r="E66" s="194"/>
      <c r="F66" s="194"/>
      <c r="G66" s="194"/>
      <c r="H66" s="194"/>
      <c r="I66" s="194"/>
      <c r="J66" s="194"/>
      <c r="K66" s="194"/>
      <c r="L66" s="194"/>
      <c r="M66" s="194"/>
      <c r="N66" s="194"/>
      <c r="O66" s="194"/>
      <c r="P66" s="194"/>
      <c r="Q66" s="21"/>
      <c r="R66" s="83"/>
      <c r="U66" s="15"/>
      <c r="V66" s="15"/>
      <c r="W66" s="15"/>
      <c r="X66" s="15"/>
    </row>
    <row r="67" spans="2:24" ht="15.75" customHeight="1" x14ac:dyDescent="0.25">
      <c r="B67" s="82"/>
      <c r="C67" s="194"/>
      <c r="D67" s="194"/>
      <c r="E67" s="194"/>
      <c r="F67" s="194"/>
      <c r="G67" s="194"/>
      <c r="H67" s="194"/>
      <c r="I67" s="194"/>
      <c r="J67" s="194"/>
      <c r="K67" s="194"/>
      <c r="L67" s="194"/>
      <c r="M67" s="194"/>
      <c r="N67" s="194"/>
      <c r="O67" s="194"/>
      <c r="P67" s="194"/>
      <c r="Q67" s="21"/>
      <c r="R67" s="83"/>
      <c r="U67" s="15"/>
      <c r="V67" s="15"/>
      <c r="W67" s="15"/>
      <c r="X67" s="15"/>
    </row>
    <row r="68" spans="2:24" ht="15.75" customHeight="1" x14ac:dyDescent="0.25">
      <c r="B68" s="82"/>
      <c r="C68" s="194"/>
      <c r="D68" s="194"/>
      <c r="E68" s="194"/>
      <c r="F68" s="194"/>
      <c r="G68" s="194"/>
      <c r="H68" s="194"/>
      <c r="I68" s="194"/>
      <c r="J68" s="194"/>
      <c r="K68" s="194"/>
      <c r="L68" s="194"/>
      <c r="M68" s="194"/>
      <c r="N68" s="194"/>
      <c r="O68" s="194"/>
      <c r="P68" s="194"/>
      <c r="Q68" s="21"/>
      <c r="R68" s="83"/>
      <c r="U68" s="15"/>
      <c r="V68" s="15"/>
      <c r="W68" s="15"/>
      <c r="X68" s="15"/>
    </row>
    <row r="69" spans="2:24" ht="15.75" customHeight="1" x14ac:dyDescent="0.25">
      <c r="B69" s="82"/>
      <c r="C69" s="65"/>
      <c r="D69" s="65"/>
      <c r="E69" s="65"/>
      <c r="F69" s="65"/>
      <c r="G69" s="65"/>
      <c r="H69" s="65"/>
      <c r="I69" s="65"/>
      <c r="J69" s="65"/>
      <c r="K69" s="65"/>
      <c r="L69" s="65"/>
      <c r="M69" s="65"/>
      <c r="N69" s="65"/>
      <c r="O69" s="65"/>
      <c r="P69" s="65"/>
      <c r="Q69" s="21"/>
      <c r="R69" s="83"/>
      <c r="U69" s="15"/>
      <c r="V69" s="15"/>
      <c r="W69" s="15"/>
      <c r="X69" s="15"/>
    </row>
    <row r="70" spans="2:24" ht="21.75" customHeight="1" x14ac:dyDescent="0.25">
      <c r="B70" s="82"/>
      <c r="C70" s="165" t="s">
        <v>81</v>
      </c>
      <c r="D70" s="165"/>
      <c r="E70" s="165"/>
      <c r="F70" s="165"/>
      <c r="G70" s="165"/>
      <c r="H70" s="165"/>
      <c r="I70" s="165"/>
      <c r="J70" s="165"/>
      <c r="K70" s="165"/>
      <c r="L70" s="165"/>
      <c r="M70" s="165"/>
      <c r="N70" s="165"/>
      <c r="O70" s="165"/>
      <c r="P70" s="165"/>
      <c r="Q70" s="21"/>
      <c r="R70" s="83"/>
      <c r="U70" s="15"/>
      <c r="V70" s="15"/>
      <c r="W70" s="15"/>
      <c r="X70" s="15"/>
    </row>
    <row r="71" spans="2:24" ht="6" customHeight="1" x14ac:dyDescent="0.25">
      <c r="B71" s="82"/>
      <c r="C71" s="77"/>
      <c r="D71" s="77"/>
      <c r="E71" s="77"/>
      <c r="F71" s="77"/>
      <c r="G71" s="77"/>
      <c r="H71" s="77"/>
      <c r="I71" s="77"/>
      <c r="J71" s="77"/>
      <c r="K71" s="77"/>
      <c r="L71" s="77"/>
      <c r="M71" s="77"/>
      <c r="N71" s="77"/>
      <c r="O71" s="77"/>
      <c r="P71" s="77"/>
      <c r="Q71" s="21"/>
      <c r="R71" s="83"/>
      <c r="U71" s="15"/>
      <c r="V71" s="15"/>
      <c r="W71" s="15"/>
      <c r="X71" s="15"/>
    </row>
    <row r="72" spans="2:24" x14ac:dyDescent="0.25">
      <c r="B72" s="82"/>
      <c r="C72" s="194"/>
      <c r="D72" s="194"/>
      <c r="E72" s="194"/>
      <c r="F72" s="194"/>
      <c r="G72" s="194"/>
      <c r="H72" s="194"/>
      <c r="I72" s="194"/>
      <c r="J72" s="194"/>
      <c r="K72" s="194"/>
      <c r="L72" s="194"/>
      <c r="M72" s="194"/>
      <c r="N72" s="194"/>
      <c r="O72" s="194"/>
      <c r="P72" s="194"/>
      <c r="Q72" s="21"/>
      <c r="R72" s="83"/>
      <c r="U72" s="15"/>
      <c r="V72" s="15"/>
      <c r="W72" s="15"/>
      <c r="X72" s="15"/>
    </row>
    <row r="73" spans="2:24" x14ac:dyDescent="0.25">
      <c r="B73" s="82"/>
      <c r="C73" s="194"/>
      <c r="D73" s="194"/>
      <c r="E73" s="194"/>
      <c r="F73" s="194"/>
      <c r="G73" s="194"/>
      <c r="H73" s="194"/>
      <c r="I73" s="194"/>
      <c r="J73" s="194"/>
      <c r="K73" s="194"/>
      <c r="L73" s="194"/>
      <c r="M73" s="194"/>
      <c r="N73" s="194"/>
      <c r="O73" s="194"/>
      <c r="P73" s="194"/>
      <c r="Q73" s="21"/>
      <c r="R73" s="83"/>
      <c r="U73" s="15"/>
      <c r="V73" s="15"/>
      <c r="W73" s="15"/>
      <c r="X73" s="15"/>
    </row>
    <row r="74" spans="2:24" x14ac:dyDescent="0.25">
      <c r="B74" s="82"/>
      <c r="C74" s="194"/>
      <c r="D74" s="194"/>
      <c r="E74" s="194"/>
      <c r="F74" s="194"/>
      <c r="G74" s="194"/>
      <c r="H74" s="194"/>
      <c r="I74" s="194"/>
      <c r="J74" s="194"/>
      <c r="K74" s="194"/>
      <c r="L74" s="194"/>
      <c r="M74" s="194"/>
      <c r="N74" s="194"/>
      <c r="O74" s="194"/>
      <c r="P74" s="194"/>
      <c r="Q74" s="21"/>
      <c r="R74" s="83"/>
      <c r="U74" s="15"/>
      <c r="V74" s="15"/>
      <c r="W74" s="15"/>
      <c r="X74" s="15"/>
    </row>
    <row r="75" spans="2:24" ht="15" x14ac:dyDescent="0.25">
      <c r="B75" s="82"/>
      <c r="C75" s="65"/>
      <c r="D75" s="65"/>
      <c r="E75" s="65"/>
      <c r="F75" s="65"/>
      <c r="G75" s="65"/>
      <c r="H75" s="65"/>
      <c r="I75" s="65"/>
      <c r="J75" s="65"/>
      <c r="K75" s="65"/>
      <c r="L75" s="65"/>
      <c r="M75" s="65"/>
      <c r="N75" s="65"/>
      <c r="O75" s="65"/>
      <c r="P75" s="65"/>
      <c r="Q75" s="21"/>
      <c r="R75" s="83"/>
      <c r="U75" s="15"/>
      <c r="V75" s="15"/>
      <c r="W75" s="15"/>
      <c r="X75" s="15"/>
    </row>
    <row r="76" spans="2:24" ht="21" customHeight="1" x14ac:dyDescent="0.25">
      <c r="B76" s="82"/>
      <c r="C76" s="165" t="s">
        <v>82</v>
      </c>
      <c r="D76" s="165"/>
      <c r="E76" s="165"/>
      <c r="F76" s="165"/>
      <c r="G76" s="165"/>
      <c r="H76" s="165"/>
      <c r="I76" s="165"/>
      <c r="J76" s="165"/>
      <c r="K76" s="165"/>
      <c r="L76" s="165"/>
      <c r="M76" s="165"/>
      <c r="N76" s="165"/>
      <c r="O76" s="165"/>
      <c r="P76" s="165"/>
      <c r="Q76" s="21"/>
      <c r="R76" s="83"/>
      <c r="U76" s="15"/>
      <c r="V76" s="15"/>
      <c r="W76" s="15"/>
      <c r="X76" s="15"/>
    </row>
    <row r="77" spans="2:24" ht="6.75" customHeight="1" x14ac:dyDescent="0.25">
      <c r="B77" s="82"/>
      <c r="C77" s="77"/>
      <c r="D77" s="77"/>
      <c r="E77" s="77"/>
      <c r="F77" s="77"/>
      <c r="G77" s="77"/>
      <c r="H77" s="77"/>
      <c r="I77" s="77"/>
      <c r="J77" s="77"/>
      <c r="K77" s="77"/>
      <c r="L77" s="77"/>
      <c r="M77" s="77"/>
      <c r="N77" s="77"/>
      <c r="O77" s="77"/>
      <c r="P77" s="77"/>
      <c r="Q77" s="21"/>
      <c r="R77" s="83"/>
      <c r="U77" s="15"/>
      <c r="V77" s="15"/>
      <c r="W77" s="15"/>
      <c r="X77" s="15"/>
    </row>
    <row r="78" spans="2:24" x14ac:dyDescent="0.25">
      <c r="B78" s="82"/>
      <c r="C78" s="194"/>
      <c r="D78" s="194"/>
      <c r="E78" s="194"/>
      <c r="F78" s="194"/>
      <c r="G78" s="194"/>
      <c r="H78" s="194"/>
      <c r="I78" s="194"/>
      <c r="J78" s="194"/>
      <c r="K78" s="194"/>
      <c r="L78" s="194"/>
      <c r="M78" s="194"/>
      <c r="N78" s="194"/>
      <c r="O78" s="194"/>
      <c r="P78" s="194"/>
      <c r="Q78" s="21"/>
      <c r="R78" s="83"/>
      <c r="U78" s="15"/>
      <c r="V78" s="15"/>
      <c r="W78" s="15"/>
      <c r="X78" s="15"/>
    </row>
    <row r="79" spans="2:24" x14ac:dyDescent="0.25">
      <c r="B79" s="82"/>
      <c r="C79" s="194"/>
      <c r="D79" s="194"/>
      <c r="E79" s="194"/>
      <c r="F79" s="194"/>
      <c r="G79" s="194"/>
      <c r="H79" s="194"/>
      <c r="I79" s="194"/>
      <c r="J79" s="194"/>
      <c r="K79" s="194"/>
      <c r="L79" s="194"/>
      <c r="M79" s="194"/>
      <c r="N79" s="194"/>
      <c r="O79" s="194"/>
      <c r="P79" s="194"/>
      <c r="Q79" s="21"/>
      <c r="R79" s="83"/>
      <c r="U79" s="15"/>
      <c r="V79" s="15"/>
      <c r="W79" s="15"/>
      <c r="X79" s="15"/>
    </row>
    <row r="80" spans="2:24" x14ac:dyDescent="0.25">
      <c r="B80" s="82"/>
      <c r="C80" s="194"/>
      <c r="D80" s="194"/>
      <c r="E80" s="194"/>
      <c r="F80" s="194"/>
      <c r="G80" s="194"/>
      <c r="H80" s="194"/>
      <c r="I80" s="194"/>
      <c r="J80" s="194"/>
      <c r="K80" s="194"/>
      <c r="L80" s="194"/>
      <c r="M80" s="194"/>
      <c r="N80" s="194"/>
      <c r="O80" s="194"/>
      <c r="P80" s="194"/>
      <c r="Q80" s="21"/>
      <c r="R80" s="83"/>
      <c r="U80" s="15"/>
      <c r="V80" s="15"/>
      <c r="W80" s="15"/>
      <c r="X80" s="15"/>
    </row>
    <row r="81" spans="2:24" ht="8.25" customHeight="1" x14ac:dyDescent="0.25">
      <c r="B81" s="82"/>
      <c r="C81" s="65"/>
      <c r="D81" s="65"/>
      <c r="E81" s="65"/>
      <c r="F81" s="65"/>
      <c r="G81" s="65"/>
      <c r="H81" s="65"/>
      <c r="I81" s="65"/>
      <c r="J81" s="65"/>
      <c r="K81" s="65"/>
      <c r="L81" s="65"/>
      <c r="M81" s="65"/>
      <c r="N81" s="65"/>
      <c r="O81" s="65"/>
      <c r="P81" s="65"/>
      <c r="Q81" s="21"/>
      <c r="R81" s="83"/>
      <c r="U81" s="15"/>
      <c r="V81" s="15"/>
      <c r="W81" s="15"/>
      <c r="X81" s="15"/>
    </row>
    <row r="82" spans="2:24" ht="24.75" customHeight="1" x14ac:dyDescent="0.25">
      <c r="B82" s="82"/>
      <c r="C82" s="165" t="s">
        <v>83</v>
      </c>
      <c r="D82" s="165"/>
      <c r="E82" s="165"/>
      <c r="F82" s="165"/>
      <c r="G82" s="165"/>
      <c r="H82" s="165"/>
      <c r="I82" s="165"/>
      <c r="J82" s="165"/>
      <c r="K82" s="165"/>
      <c r="L82" s="165"/>
      <c r="M82" s="165"/>
      <c r="N82" s="165"/>
      <c r="O82" s="165"/>
      <c r="P82" s="165"/>
      <c r="Q82" s="21"/>
      <c r="R82" s="83"/>
      <c r="U82" s="15"/>
      <c r="V82" s="15"/>
      <c r="W82" s="15"/>
      <c r="X82" s="15"/>
    </row>
    <row r="83" spans="2:24" ht="9.75" customHeight="1" x14ac:dyDescent="0.25">
      <c r="B83" s="82"/>
      <c r="C83" s="77"/>
      <c r="D83" s="77"/>
      <c r="E83" s="77"/>
      <c r="F83" s="77"/>
      <c r="G83" s="77"/>
      <c r="H83" s="77"/>
      <c r="I83" s="77"/>
      <c r="J83" s="77"/>
      <c r="K83" s="77"/>
      <c r="L83" s="77"/>
      <c r="M83" s="77"/>
      <c r="N83" s="77"/>
      <c r="O83" s="77"/>
      <c r="P83" s="77"/>
      <c r="Q83" s="21"/>
      <c r="R83" s="83"/>
      <c r="U83" s="15"/>
      <c r="V83" s="15"/>
      <c r="W83" s="15"/>
      <c r="X83" s="15"/>
    </row>
    <row r="84" spans="2:24" x14ac:dyDescent="0.25">
      <c r="B84" s="82"/>
      <c r="C84" s="194"/>
      <c r="D84" s="194"/>
      <c r="E84" s="194"/>
      <c r="F84" s="194"/>
      <c r="G84" s="194"/>
      <c r="H84" s="194"/>
      <c r="I84" s="194"/>
      <c r="J84" s="194"/>
      <c r="K84" s="194"/>
      <c r="L84" s="194"/>
      <c r="M84" s="194"/>
      <c r="N84" s="194"/>
      <c r="O84" s="194"/>
      <c r="P84" s="194"/>
      <c r="Q84" s="21"/>
      <c r="R84" s="83"/>
      <c r="U84" s="15"/>
      <c r="V84" s="15"/>
      <c r="W84" s="15"/>
      <c r="X84" s="15"/>
    </row>
    <row r="85" spans="2:24" x14ac:dyDescent="0.25">
      <c r="B85" s="82"/>
      <c r="C85" s="194"/>
      <c r="D85" s="194"/>
      <c r="E85" s="194"/>
      <c r="F85" s="194"/>
      <c r="G85" s="194"/>
      <c r="H85" s="194"/>
      <c r="I85" s="194"/>
      <c r="J85" s="194"/>
      <c r="K85" s="194"/>
      <c r="L85" s="194"/>
      <c r="M85" s="194"/>
      <c r="N85" s="194"/>
      <c r="O85" s="194"/>
      <c r="P85" s="194"/>
      <c r="Q85" s="21"/>
      <c r="R85" s="83"/>
      <c r="U85" s="15"/>
      <c r="V85" s="15"/>
      <c r="W85" s="15"/>
      <c r="X85" s="15"/>
    </row>
    <row r="86" spans="2:24" x14ac:dyDescent="0.25">
      <c r="B86" s="82"/>
      <c r="C86" s="194"/>
      <c r="D86" s="194"/>
      <c r="E86" s="194"/>
      <c r="F86" s="194"/>
      <c r="G86" s="194"/>
      <c r="H86" s="194"/>
      <c r="I86" s="194"/>
      <c r="J86" s="194"/>
      <c r="K86" s="194"/>
      <c r="L86" s="194"/>
      <c r="M86" s="194"/>
      <c r="N86" s="194"/>
      <c r="O86" s="194"/>
      <c r="P86" s="194"/>
      <c r="Q86" s="21"/>
      <c r="R86" s="83"/>
      <c r="U86" s="15"/>
      <c r="V86" s="15"/>
      <c r="W86" s="15"/>
      <c r="X86" s="15"/>
    </row>
    <row r="87" spans="2:24" ht="5.25" customHeight="1" x14ac:dyDescent="0.25">
      <c r="B87" s="82"/>
      <c r="C87" s="65"/>
      <c r="D87" s="65"/>
      <c r="E87" s="65"/>
      <c r="F87" s="65"/>
      <c r="G87" s="65"/>
      <c r="H87" s="65"/>
      <c r="I87" s="65"/>
      <c r="J87" s="65"/>
      <c r="K87" s="65"/>
      <c r="L87" s="65"/>
      <c r="M87" s="65"/>
      <c r="N87" s="65"/>
      <c r="O87" s="65"/>
      <c r="P87" s="65"/>
      <c r="Q87" s="21"/>
      <c r="R87" s="83"/>
      <c r="U87" s="15"/>
      <c r="V87" s="15"/>
      <c r="W87" s="15"/>
      <c r="X87" s="15"/>
    </row>
    <row r="88" spans="2:24" ht="42.75" customHeight="1" x14ac:dyDescent="0.25">
      <c r="B88" s="82"/>
      <c r="C88" s="196" t="s">
        <v>84</v>
      </c>
      <c r="D88" s="196"/>
      <c r="E88" s="196"/>
      <c r="F88" s="196"/>
      <c r="G88" s="196"/>
      <c r="H88" s="196"/>
      <c r="I88" s="196"/>
      <c r="J88" s="196"/>
      <c r="K88" s="196"/>
      <c r="L88" s="196"/>
      <c r="M88" s="196"/>
      <c r="N88" s="196"/>
      <c r="O88" s="196"/>
      <c r="P88" s="196"/>
      <c r="Q88" s="21"/>
      <c r="R88" s="83"/>
      <c r="U88" s="15"/>
      <c r="V88" s="15"/>
      <c r="W88" s="15"/>
      <c r="X88" s="15"/>
    </row>
    <row r="89" spans="2:24" x14ac:dyDescent="0.25">
      <c r="B89" s="82"/>
      <c r="C89" s="194"/>
      <c r="D89" s="194"/>
      <c r="E89" s="194"/>
      <c r="F89" s="194"/>
      <c r="G89" s="194"/>
      <c r="H89" s="194"/>
      <c r="I89" s="194"/>
      <c r="J89" s="194"/>
      <c r="K89" s="194"/>
      <c r="L89" s="194"/>
      <c r="M89" s="194"/>
      <c r="N89" s="194"/>
      <c r="O89" s="194"/>
      <c r="P89" s="194"/>
      <c r="Q89" s="21"/>
      <c r="R89" s="83"/>
      <c r="U89" s="15"/>
      <c r="V89" s="15"/>
      <c r="W89" s="15"/>
      <c r="X89" s="15"/>
    </row>
    <row r="90" spans="2:24" x14ac:dyDescent="0.25">
      <c r="B90" s="82"/>
      <c r="C90" s="194"/>
      <c r="D90" s="194"/>
      <c r="E90" s="194"/>
      <c r="F90" s="194"/>
      <c r="G90" s="194"/>
      <c r="H90" s="194"/>
      <c r="I90" s="194"/>
      <c r="J90" s="194"/>
      <c r="K90" s="194"/>
      <c r="L90" s="194"/>
      <c r="M90" s="194"/>
      <c r="N90" s="194"/>
      <c r="O90" s="194"/>
      <c r="P90" s="194"/>
      <c r="Q90" s="21"/>
      <c r="R90" s="83"/>
      <c r="U90" s="15"/>
      <c r="V90" s="15"/>
      <c r="W90" s="15"/>
      <c r="X90" s="15"/>
    </row>
    <row r="91" spans="2:24" x14ac:dyDescent="0.25">
      <c r="B91" s="82"/>
      <c r="C91" s="194"/>
      <c r="D91" s="194"/>
      <c r="E91" s="194"/>
      <c r="F91" s="194"/>
      <c r="G91" s="194"/>
      <c r="H91" s="194"/>
      <c r="I91" s="194"/>
      <c r="J91" s="194"/>
      <c r="K91" s="194"/>
      <c r="L91" s="194"/>
      <c r="M91" s="194"/>
      <c r="N91" s="194"/>
      <c r="O91" s="194"/>
      <c r="P91" s="194"/>
      <c r="Q91" s="21"/>
      <c r="R91" s="83"/>
      <c r="U91" s="15"/>
      <c r="V91" s="15"/>
      <c r="W91" s="15"/>
      <c r="X91" s="15"/>
    </row>
    <row r="92" spans="2:24" ht="24.75" customHeight="1" x14ac:dyDescent="0.25">
      <c r="B92" s="82"/>
      <c r="C92" s="165" t="s">
        <v>85</v>
      </c>
      <c r="D92" s="165"/>
      <c r="E92" s="165"/>
      <c r="F92" s="165"/>
      <c r="G92" s="165"/>
      <c r="H92" s="165"/>
      <c r="I92" s="165"/>
      <c r="J92" s="165"/>
      <c r="K92" s="165"/>
      <c r="L92" s="165"/>
      <c r="M92" s="165"/>
      <c r="N92" s="165"/>
      <c r="O92" s="165"/>
      <c r="P92" s="165"/>
      <c r="Q92" s="21"/>
      <c r="R92" s="83"/>
      <c r="U92" s="15"/>
      <c r="V92" s="15"/>
      <c r="W92" s="15"/>
      <c r="X92" s="15"/>
    </row>
    <row r="93" spans="2:24" x14ac:dyDescent="0.25">
      <c r="B93" s="82"/>
      <c r="C93" s="194"/>
      <c r="D93" s="194"/>
      <c r="E93" s="194"/>
      <c r="F93" s="194"/>
      <c r="G93" s="194"/>
      <c r="H93" s="194"/>
      <c r="I93" s="194"/>
      <c r="J93" s="194"/>
      <c r="K93" s="194"/>
      <c r="L93" s="194"/>
      <c r="M93" s="194"/>
      <c r="N93" s="194"/>
      <c r="O93" s="194"/>
      <c r="P93" s="194"/>
      <c r="Q93" s="21"/>
      <c r="R93" s="83"/>
      <c r="U93" s="15"/>
      <c r="V93" s="15"/>
      <c r="W93" s="15"/>
      <c r="X93" s="15"/>
    </row>
    <row r="94" spans="2:24" x14ac:dyDescent="0.25">
      <c r="B94" s="82"/>
      <c r="C94" s="194"/>
      <c r="D94" s="194"/>
      <c r="E94" s="194"/>
      <c r="F94" s="194"/>
      <c r="G94" s="194"/>
      <c r="H94" s="194"/>
      <c r="I94" s="194"/>
      <c r="J94" s="194"/>
      <c r="K94" s="194"/>
      <c r="L94" s="194"/>
      <c r="M94" s="194"/>
      <c r="N94" s="194"/>
      <c r="O94" s="194"/>
      <c r="P94" s="194"/>
      <c r="Q94" s="21"/>
      <c r="R94" s="83"/>
      <c r="U94" s="15"/>
      <c r="V94" s="15"/>
      <c r="W94" s="15"/>
      <c r="X94" s="15"/>
    </row>
    <row r="95" spans="2:24" x14ac:dyDescent="0.25">
      <c r="B95" s="82"/>
      <c r="C95" s="194"/>
      <c r="D95" s="194"/>
      <c r="E95" s="194"/>
      <c r="F95" s="194"/>
      <c r="G95" s="194"/>
      <c r="H95" s="194"/>
      <c r="I95" s="194"/>
      <c r="J95" s="194"/>
      <c r="K95" s="194"/>
      <c r="L95" s="194"/>
      <c r="M95" s="194"/>
      <c r="N95" s="194"/>
      <c r="O95" s="194"/>
      <c r="P95" s="194"/>
      <c r="Q95" s="21"/>
      <c r="R95" s="83"/>
      <c r="U95" s="15"/>
      <c r="V95" s="15"/>
      <c r="W95" s="15"/>
      <c r="X95" s="15"/>
    </row>
    <row r="96" spans="2:24" ht="15.6" thickBot="1" x14ac:dyDescent="0.3">
      <c r="B96" s="84"/>
      <c r="C96" s="85"/>
      <c r="D96" s="85"/>
      <c r="E96" s="85"/>
      <c r="F96" s="85"/>
      <c r="G96" s="85"/>
      <c r="H96" s="85"/>
      <c r="I96" s="85"/>
      <c r="J96" s="85"/>
      <c r="K96" s="85"/>
      <c r="L96" s="85"/>
      <c r="M96" s="85"/>
      <c r="N96" s="85"/>
      <c r="O96" s="85"/>
      <c r="P96" s="85"/>
      <c r="Q96" s="86"/>
      <c r="R96" s="87"/>
      <c r="U96" s="15"/>
      <c r="V96" s="15"/>
      <c r="W96" s="15"/>
      <c r="X96" s="15"/>
    </row>
    <row r="97" spans="2:24" ht="15.6" thickBot="1" x14ac:dyDescent="0.3">
      <c r="B97" s="16"/>
      <c r="C97" s="26"/>
      <c r="D97" s="26"/>
      <c r="E97" s="26"/>
      <c r="F97" s="26"/>
      <c r="G97" s="26"/>
      <c r="H97" s="26"/>
      <c r="I97" s="26"/>
      <c r="J97" s="26"/>
      <c r="K97" s="26"/>
      <c r="L97" s="26"/>
      <c r="M97" s="26"/>
      <c r="N97" s="26"/>
      <c r="O97" s="26"/>
      <c r="P97" s="26"/>
      <c r="Q97" s="16"/>
      <c r="R97" s="16"/>
      <c r="U97" s="15"/>
      <c r="V97" s="15"/>
      <c r="W97" s="15"/>
      <c r="X97" s="15"/>
    </row>
    <row r="98" spans="2:24" ht="15" x14ac:dyDescent="0.25">
      <c r="B98" s="79"/>
      <c r="C98" s="88"/>
      <c r="D98" s="88"/>
      <c r="E98" s="88"/>
      <c r="F98" s="88"/>
      <c r="G98" s="88"/>
      <c r="H98" s="88"/>
      <c r="I98" s="88"/>
      <c r="J98" s="88"/>
      <c r="K98" s="88"/>
      <c r="L98" s="88"/>
      <c r="M98" s="88"/>
      <c r="N98" s="88"/>
      <c r="O98" s="88"/>
      <c r="P98" s="88"/>
      <c r="Q98" s="80"/>
      <c r="R98" s="81"/>
      <c r="U98" s="15"/>
      <c r="V98" s="15"/>
      <c r="W98" s="15"/>
      <c r="X98" s="15"/>
    </row>
    <row r="99" spans="2:24" ht="21" x14ac:dyDescent="0.4">
      <c r="B99" s="82"/>
      <c r="C99" s="162" t="s">
        <v>86</v>
      </c>
      <c r="D99" s="197"/>
      <c r="E99" s="197"/>
      <c r="F99" s="197"/>
      <c r="G99" s="197"/>
      <c r="H99" s="197"/>
      <c r="I99" s="197"/>
      <c r="J99" s="197"/>
      <c r="K99" s="197"/>
      <c r="L99" s="197"/>
      <c r="M99" s="197"/>
      <c r="N99" s="197"/>
      <c r="O99" s="197"/>
      <c r="P99" s="197"/>
      <c r="Q99" s="21"/>
      <c r="R99" s="83"/>
      <c r="U99" s="15"/>
      <c r="V99" s="15"/>
      <c r="W99" s="15"/>
      <c r="X99" s="15"/>
    </row>
    <row r="100" spans="2:24" ht="9.75" customHeight="1" x14ac:dyDescent="0.4">
      <c r="B100" s="82"/>
      <c r="C100" s="30"/>
      <c r="D100" s="78"/>
      <c r="E100" s="78"/>
      <c r="F100" s="78"/>
      <c r="G100" s="78"/>
      <c r="H100" s="78"/>
      <c r="I100" s="78"/>
      <c r="J100" s="78"/>
      <c r="K100" s="78"/>
      <c r="L100" s="78"/>
      <c r="M100" s="78"/>
      <c r="N100" s="78"/>
      <c r="O100" s="78"/>
      <c r="P100" s="78"/>
      <c r="Q100" s="21"/>
      <c r="R100" s="83"/>
      <c r="U100" s="15"/>
      <c r="V100" s="15"/>
      <c r="W100" s="15"/>
      <c r="X100" s="15"/>
    </row>
    <row r="101" spans="2:24" ht="24.75" customHeight="1" x14ac:dyDescent="0.25">
      <c r="B101" s="82"/>
      <c r="C101" s="165" t="s">
        <v>87</v>
      </c>
      <c r="D101" s="165"/>
      <c r="E101" s="165"/>
      <c r="F101" s="165"/>
      <c r="G101" s="165"/>
      <c r="H101" s="165"/>
      <c r="I101" s="165"/>
      <c r="J101" s="165"/>
      <c r="K101" s="165"/>
      <c r="L101" s="165"/>
      <c r="M101" s="165"/>
      <c r="N101" s="165"/>
      <c r="O101" s="165"/>
      <c r="P101" s="165"/>
      <c r="Q101" s="21"/>
      <c r="R101" s="83"/>
      <c r="U101" s="15"/>
      <c r="V101" s="15"/>
      <c r="W101" s="15"/>
      <c r="X101" s="15"/>
    </row>
    <row r="102" spans="2:24" x14ac:dyDescent="0.25">
      <c r="B102" s="82"/>
      <c r="C102" s="195"/>
      <c r="D102" s="195"/>
      <c r="E102" s="195"/>
      <c r="F102" s="195"/>
      <c r="G102" s="195"/>
      <c r="H102" s="195"/>
      <c r="I102" s="195"/>
      <c r="J102" s="195"/>
      <c r="K102" s="195"/>
      <c r="L102" s="195"/>
      <c r="M102" s="195"/>
      <c r="N102" s="195"/>
      <c r="O102" s="195"/>
      <c r="P102" s="195"/>
      <c r="Q102" s="21"/>
      <c r="R102" s="83"/>
      <c r="U102" s="15"/>
      <c r="V102" s="15"/>
      <c r="W102" s="15"/>
      <c r="X102" s="15"/>
    </row>
    <row r="103" spans="2:24" x14ac:dyDescent="0.25">
      <c r="B103" s="82"/>
      <c r="C103" s="195"/>
      <c r="D103" s="195"/>
      <c r="E103" s="195"/>
      <c r="F103" s="195"/>
      <c r="G103" s="195"/>
      <c r="H103" s="195"/>
      <c r="I103" s="195"/>
      <c r="J103" s="195"/>
      <c r="K103" s="195"/>
      <c r="L103" s="195"/>
      <c r="M103" s="195"/>
      <c r="N103" s="195"/>
      <c r="O103" s="195"/>
      <c r="P103" s="195"/>
      <c r="Q103" s="21"/>
      <c r="R103" s="83"/>
      <c r="U103" s="15"/>
      <c r="V103" s="15"/>
      <c r="W103" s="15"/>
      <c r="X103" s="15"/>
    </row>
    <row r="104" spans="2:24" x14ac:dyDescent="0.25">
      <c r="B104" s="82"/>
      <c r="C104" s="195"/>
      <c r="D104" s="195"/>
      <c r="E104" s="195"/>
      <c r="F104" s="195"/>
      <c r="G104" s="195"/>
      <c r="H104" s="195"/>
      <c r="I104" s="195"/>
      <c r="J104" s="195"/>
      <c r="K104" s="195"/>
      <c r="L104" s="195"/>
      <c r="M104" s="195"/>
      <c r="N104" s="195"/>
      <c r="O104" s="195"/>
      <c r="P104" s="195"/>
      <c r="Q104" s="21"/>
      <c r="R104" s="83"/>
      <c r="U104" s="15"/>
      <c r="V104" s="15"/>
      <c r="W104" s="15"/>
      <c r="X104" s="15"/>
    </row>
    <row r="105" spans="2:24" x14ac:dyDescent="0.25">
      <c r="B105" s="82"/>
      <c r="C105" s="195"/>
      <c r="D105" s="195"/>
      <c r="E105" s="195"/>
      <c r="F105" s="195"/>
      <c r="G105" s="195"/>
      <c r="H105" s="195"/>
      <c r="I105" s="195"/>
      <c r="J105" s="195"/>
      <c r="K105" s="195"/>
      <c r="L105" s="195"/>
      <c r="M105" s="195"/>
      <c r="N105" s="195"/>
      <c r="O105" s="195"/>
      <c r="P105" s="195"/>
      <c r="Q105" s="21"/>
      <c r="R105" s="83"/>
      <c r="U105" s="15"/>
      <c r="V105" s="15"/>
      <c r="W105" s="15"/>
      <c r="X105" s="15"/>
    </row>
    <row r="106" spans="2:24" x14ac:dyDescent="0.25">
      <c r="B106" s="82"/>
      <c r="C106" s="195"/>
      <c r="D106" s="195"/>
      <c r="E106" s="195"/>
      <c r="F106" s="195"/>
      <c r="G106" s="195"/>
      <c r="H106" s="195"/>
      <c r="I106" s="195"/>
      <c r="J106" s="195"/>
      <c r="K106" s="195"/>
      <c r="L106" s="195"/>
      <c r="M106" s="195"/>
      <c r="N106" s="195"/>
      <c r="O106" s="195"/>
      <c r="P106" s="195"/>
      <c r="Q106" s="21"/>
      <c r="R106" s="83"/>
      <c r="U106" s="15"/>
      <c r="V106" s="15"/>
      <c r="W106" s="15"/>
      <c r="X106" s="15"/>
    </row>
    <row r="107" spans="2:24" x14ac:dyDescent="0.25">
      <c r="B107" s="82"/>
      <c r="C107" s="195"/>
      <c r="D107" s="195"/>
      <c r="E107" s="195"/>
      <c r="F107" s="195"/>
      <c r="G107" s="195"/>
      <c r="H107" s="195"/>
      <c r="I107" s="195"/>
      <c r="J107" s="195"/>
      <c r="K107" s="195"/>
      <c r="L107" s="195"/>
      <c r="M107" s="195"/>
      <c r="N107" s="195"/>
      <c r="O107" s="195"/>
      <c r="P107" s="195"/>
      <c r="Q107" s="21"/>
      <c r="R107" s="83"/>
      <c r="U107" s="15"/>
      <c r="V107" s="15"/>
      <c r="W107" s="15"/>
      <c r="X107" s="15"/>
    </row>
    <row r="108" spans="2:24" x14ac:dyDescent="0.25">
      <c r="B108" s="82"/>
      <c r="C108" s="195"/>
      <c r="D108" s="195"/>
      <c r="E108" s="195"/>
      <c r="F108" s="195"/>
      <c r="G108" s="195"/>
      <c r="H108" s="195"/>
      <c r="I108" s="195"/>
      <c r="J108" s="195"/>
      <c r="K108" s="195"/>
      <c r="L108" s="195"/>
      <c r="M108" s="195"/>
      <c r="N108" s="195"/>
      <c r="O108" s="195"/>
      <c r="P108" s="195"/>
      <c r="Q108" s="21"/>
      <c r="R108" s="83"/>
      <c r="U108" s="15"/>
      <c r="V108" s="15"/>
      <c r="W108" s="15"/>
      <c r="X108" s="15"/>
    </row>
    <row r="109" spans="2:24" x14ac:dyDescent="0.25">
      <c r="B109" s="82"/>
      <c r="C109" s="195"/>
      <c r="D109" s="195"/>
      <c r="E109" s="195"/>
      <c r="F109" s="195"/>
      <c r="G109" s="195"/>
      <c r="H109" s="195"/>
      <c r="I109" s="195"/>
      <c r="J109" s="195"/>
      <c r="K109" s="195"/>
      <c r="L109" s="195"/>
      <c r="M109" s="195"/>
      <c r="N109" s="195"/>
      <c r="O109" s="195"/>
      <c r="P109" s="195"/>
      <c r="Q109" s="21"/>
      <c r="R109" s="83"/>
      <c r="U109" s="15"/>
      <c r="V109" s="15"/>
      <c r="W109" s="15"/>
      <c r="X109" s="15"/>
    </row>
    <row r="110" spans="2:24" ht="39" customHeight="1" x14ac:dyDescent="0.25">
      <c r="B110" s="82"/>
      <c r="C110" s="165" t="s">
        <v>88</v>
      </c>
      <c r="D110" s="165"/>
      <c r="E110" s="165"/>
      <c r="F110" s="165"/>
      <c r="G110" s="165"/>
      <c r="H110" s="165"/>
      <c r="I110" s="165"/>
      <c r="J110" s="165"/>
      <c r="K110" s="165"/>
      <c r="L110" s="165"/>
      <c r="M110" s="165"/>
      <c r="N110" s="165"/>
      <c r="O110" s="165"/>
      <c r="P110" s="165"/>
      <c r="Q110" s="21"/>
      <c r="R110" s="83"/>
      <c r="U110" s="15"/>
      <c r="V110" s="15"/>
      <c r="W110" s="15"/>
      <c r="X110" s="15"/>
    </row>
    <row r="111" spans="2:24" x14ac:dyDescent="0.25">
      <c r="B111" s="82"/>
      <c r="C111" s="195"/>
      <c r="D111" s="195"/>
      <c r="E111" s="195"/>
      <c r="F111" s="195"/>
      <c r="G111" s="195"/>
      <c r="H111" s="195"/>
      <c r="I111" s="195"/>
      <c r="J111" s="195"/>
      <c r="K111" s="195"/>
      <c r="L111" s="195"/>
      <c r="M111" s="195"/>
      <c r="N111" s="195"/>
      <c r="O111" s="195"/>
      <c r="P111" s="195"/>
      <c r="Q111" s="21"/>
      <c r="R111" s="83"/>
      <c r="U111" s="15"/>
      <c r="V111" s="15"/>
      <c r="W111" s="15"/>
      <c r="X111" s="15"/>
    </row>
    <row r="112" spans="2:24" x14ac:dyDescent="0.25">
      <c r="B112" s="82"/>
      <c r="C112" s="195"/>
      <c r="D112" s="195"/>
      <c r="E112" s="195"/>
      <c r="F112" s="195"/>
      <c r="G112" s="195"/>
      <c r="H112" s="195"/>
      <c r="I112" s="195"/>
      <c r="J112" s="195"/>
      <c r="K112" s="195"/>
      <c r="L112" s="195"/>
      <c r="M112" s="195"/>
      <c r="N112" s="195"/>
      <c r="O112" s="195"/>
      <c r="P112" s="195"/>
      <c r="Q112" s="21"/>
      <c r="R112" s="83"/>
      <c r="U112" s="15"/>
      <c r="V112" s="15"/>
      <c r="W112" s="15"/>
      <c r="X112" s="15"/>
    </row>
    <row r="113" spans="2:24" x14ac:dyDescent="0.25">
      <c r="B113" s="82"/>
      <c r="C113" s="195"/>
      <c r="D113" s="195"/>
      <c r="E113" s="195"/>
      <c r="F113" s="195"/>
      <c r="G113" s="195"/>
      <c r="H113" s="195"/>
      <c r="I113" s="195"/>
      <c r="J113" s="195"/>
      <c r="K113" s="195"/>
      <c r="L113" s="195"/>
      <c r="M113" s="195"/>
      <c r="N113" s="195"/>
      <c r="O113" s="195"/>
      <c r="P113" s="195"/>
      <c r="Q113" s="21"/>
      <c r="R113" s="83"/>
      <c r="U113" s="15"/>
      <c r="V113" s="15"/>
      <c r="W113" s="15"/>
      <c r="X113" s="15"/>
    </row>
    <row r="114" spans="2:24" x14ac:dyDescent="0.25">
      <c r="B114" s="82"/>
      <c r="C114" s="195"/>
      <c r="D114" s="195"/>
      <c r="E114" s="195"/>
      <c r="F114" s="195"/>
      <c r="G114" s="195"/>
      <c r="H114" s="195"/>
      <c r="I114" s="195"/>
      <c r="J114" s="195"/>
      <c r="K114" s="195"/>
      <c r="L114" s="195"/>
      <c r="M114" s="195"/>
      <c r="N114" s="195"/>
      <c r="O114" s="195"/>
      <c r="P114" s="195"/>
      <c r="Q114" s="21"/>
      <c r="R114" s="83"/>
      <c r="U114" s="15"/>
      <c r="V114" s="15"/>
      <c r="W114" s="15"/>
      <c r="X114" s="15"/>
    </row>
    <row r="115" spans="2:24" x14ac:dyDescent="0.25">
      <c r="B115" s="82"/>
      <c r="C115" s="195"/>
      <c r="D115" s="195"/>
      <c r="E115" s="195"/>
      <c r="F115" s="195"/>
      <c r="G115" s="195"/>
      <c r="H115" s="195"/>
      <c r="I115" s="195"/>
      <c r="J115" s="195"/>
      <c r="K115" s="195"/>
      <c r="L115" s="195"/>
      <c r="M115" s="195"/>
      <c r="N115" s="195"/>
      <c r="O115" s="195"/>
      <c r="P115" s="195"/>
      <c r="Q115" s="21"/>
      <c r="R115" s="83"/>
      <c r="U115" s="15"/>
      <c r="V115" s="15"/>
      <c r="W115" s="15"/>
      <c r="X115" s="15"/>
    </row>
    <row r="116" spans="2:24" x14ac:dyDescent="0.25">
      <c r="B116" s="82"/>
      <c r="C116" s="195"/>
      <c r="D116" s="195"/>
      <c r="E116" s="195"/>
      <c r="F116" s="195"/>
      <c r="G116" s="195"/>
      <c r="H116" s="195"/>
      <c r="I116" s="195"/>
      <c r="J116" s="195"/>
      <c r="K116" s="195"/>
      <c r="L116" s="195"/>
      <c r="M116" s="195"/>
      <c r="N116" s="195"/>
      <c r="O116" s="195"/>
      <c r="P116" s="195"/>
      <c r="Q116" s="21"/>
      <c r="R116" s="83"/>
      <c r="U116" s="15"/>
      <c r="V116" s="15"/>
      <c r="W116" s="15"/>
      <c r="X116" s="15"/>
    </row>
    <row r="117" spans="2:24" x14ac:dyDescent="0.25">
      <c r="B117" s="82"/>
      <c r="C117" s="195"/>
      <c r="D117" s="195"/>
      <c r="E117" s="195"/>
      <c r="F117" s="195"/>
      <c r="G117" s="195"/>
      <c r="H117" s="195"/>
      <c r="I117" s="195"/>
      <c r="J117" s="195"/>
      <c r="K117" s="195"/>
      <c r="L117" s="195"/>
      <c r="M117" s="195"/>
      <c r="N117" s="195"/>
      <c r="O117" s="195"/>
      <c r="P117" s="195"/>
      <c r="Q117" s="21"/>
      <c r="R117" s="83"/>
      <c r="U117" s="15"/>
      <c r="V117" s="15"/>
      <c r="W117" s="15"/>
      <c r="X117" s="15"/>
    </row>
    <row r="118" spans="2:24" x14ac:dyDescent="0.25">
      <c r="B118" s="82"/>
      <c r="C118" s="195"/>
      <c r="D118" s="195"/>
      <c r="E118" s="195"/>
      <c r="F118" s="195"/>
      <c r="G118" s="195"/>
      <c r="H118" s="195"/>
      <c r="I118" s="195"/>
      <c r="J118" s="195"/>
      <c r="K118" s="195"/>
      <c r="L118" s="195"/>
      <c r="M118" s="195"/>
      <c r="N118" s="195"/>
      <c r="O118" s="195"/>
      <c r="P118" s="195"/>
      <c r="Q118" s="21"/>
      <c r="R118" s="83"/>
      <c r="U118" s="15"/>
      <c r="V118" s="15"/>
      <c r="W118" s="15"/>
      <c r="X118" s="15"/>
    </row>
    <row r="119" spans="2:24" ht="36" customHeight="1" x14ac:dyDescent="0.25">
      <c r="B119" s="82"/>
      <c r="C119" s="165" t="s">
        <v>89</v>
      </c>
      <c r="D119" s="165"/>
      <c r="E119" s="165"/>
      <c r="F119" s="165"/>
      <c r="G119" s="165"/>
      <c r="H119" s="165"/>
      <c r="I119" s="165"/>
      <c r="J119" s="165"/>
      <c r="K119" s="165"/>
      <c r="L119" s="165"/>
      <c r="M119" s="165"/>
      <c r="N119" s="165"/>
      <c r="O119" s="165"/>
      <c r="P119" s="165"/>
      <c r="Q119" s="21"/>
      <c r="R119" s="83"/>
      <c r="U119" s="15"/>
      <c r="V119" s="15"/>
      <c r="W119" s="15"/>
      <c r="X119" s="15"/>
    </row>
    <row r="120" spans="2:24" x14ac:dyDescent="0.25">
      <c r="B120" s="82"/>
      <c r="C120" s="195"/>
      <c r="D120" s="195"/>
      <c r="E120" s="195"/>
      <c r="F120" s="195"/>
      <c r="G120" s="195"/>
      <c r="H120" s="195"/>
      <c r="I120" s="195"/>
      <c r="J120" s="195"/>
      <c r="K120" s="195"/>
      <c r="L120" s="195"/>
      <c r="M120" s="195"/>
      <c r="N120" s="195"/>
      <c r="O120" s="195"/>
      <c r="P120" s="195"/>
      <c r="Q120" s="21"/>
      <c r="R120" s="83"/>
      <c r="U120" s="15"/>
      <c r="V120" s="15"/>
      <c r="W120" s="15"/>
      <c r="X120" s="15"/>
    </row>
    <row r="121" spans="2:24" x14ac:dyDescent="0.25">
      <c r="B121" s="82"/>
      <c r="C121" s="195"/>
      <c r="D121" s="195"/>
      <c r="E121" s="195"/>
      <c r="F121" s="195"/>
      <c r="G121" s="195"/>
      <c r="H121" s="195"/>
      <c r="I121" s="195"/>
      <c r="J121" s="195"/>
      <c r="K121" s="195"/>
      <c r="L121" s="195"/>
      <c r="M121" s="195"/>
      <c r="N121" s="195"/>
      <c r="O121" s="195"/>
      <c r="P121" s="195"/>
      <c r="Q121" s="21"/>
      <c r="R121" s="83"/>
      <c r="U121" s="15"/>
      <c r="V121" s="15"/>
      <c r="W121" s="15"/>
      <c r="X121" s="15"/>
    </row>
    <row r="122" spans="2:24" x14ac:dyDescent="0.25">
      <c r="B122" s="82"/>
      <c r="C122" s="195"/>
      <c r="D122" s="195"/>
      <c r="E122" s="195"/>
      <c r="F122" s="195"/>
      <c r="G122" s="195"/>
      <c r="H122" s="195"/>
      <c r="I122" s="195"/>
      <c r="J122" s="195"/>
      <c r="K122" s="195"/>
      <c r="L122" s="195"/>
      <c r="M122" s="195"/>
      <c r="N122" s="195"/>
      <c r="O122" s="195"/>
      <c r="P122" s="195"/>
      <c r="Q122" s="21"/>
      <c r="R122" s="83"/>
      <c r="U122" s="15"/>
      <c r="V122" s="15"/>
      <c r="W122" s="15"/>
      <c r="X122" s="15"/>
    </row>
    <row r="123" spans="2:24" x14ac:dyDescent="0.25">
      <c r="B123" s="82"/>
      <c r="C123" s="195"/>
      <c r="D123" s="195"/>
      <c r="E123" s="195"/>
      <c r="F123" s="195"/>
      <c r="G123" s="195"/>
      <c r="H123" s="195"/>
      <c r="I123" s="195"/>
      <c r="J123" s="195"/>
      <c r="K123" s="195"/>
      <c r="L123" s="195"/>
      <c r="M123" s="195"/>
      <c r="N123" s="195"/>
      <c r="O123" s="195"/>
      <c r="P123" s="195"/>
      <c r="Q123" s="21"/>
      <c r="R123" s="83"/>
      <c r="U123" s="15"/>
      <c r="V123" s="15"/>
      <c r="W123" s="15"/>
      <c r="X123" s="15"/>
    </row>
    <row r="124" spans="2:24" x14ac:dyDescent="0.25">
      <c r="B124" s="82"/>
      <c r="C124" s="195"/>
      <c r="D124" s="195"/>
      <c r="E124" s="195"/>
      <c r="F124" s="195"/>
      <c r="G124" s="195"/>
      <c r="H124" s="195"/>
      <c r="I124" s="195"/>
      <c r="J124" s="195"/>
      <c r="K124" s="195"/>
      <c r="L124" s="195"/>
      <c r="M124" s="195"/>
      <c r="N124" s="195"/>
      <c r="O124" s="195"/>
      <c r="P124" s="195"/>
      <c r="Q124" s="21"/>
      <c r="R124" s="83"/>
      <c r="U124" s="15"/>
      <c r="V124" s="15"/>
      <c r="W124" s="15"/>
      <c r="X124" s="15"/>
    </row>
    <row r="125" spans="2:24" x14ac:dyDescent="0.25">
      <c r="B125" s="82"/>
      <c r="C125" s="195"/>
      <c r="D125" s="195"/>
      <c r="E125" s="195"/>
      <c r="F125" s="195"/>
      <c r="G125" s="195"/>
      <c r="H125" s="195"/>
      <c r="I125" s="195"/>
      <c r="J125" s="195"/>
      <c r="K125" s="195"/>
      <c r="L125" s="195"/>
      <c r="M125" s="195"/>
      <c r="N125" s="195"/>
      <c r="O125" s="195"/>
      <c r="P125" s="195"/>
      <c r="Q125" s="21"/>
      <c r="R125" s="83"/>
      <c r="U125" s="15"/>
      <c r="V125" s="15"/>
      <c r="W125" s="15"/>
      <c r="X125" s="15"/>
    </row>
    <row r="126" spans="2:24" x14ac:dyDescent="0.25">
      <c r="B126" s="82"/>
      <c r="C126" s="195"/>
      <c r="D126" s="195"/>
      <c r="E126" s="195"/>
      <c r="F126" s="195"/>
      <c r="G126" s="195"/>
      <c r="H126" s="195"/>
      <c r="I126" s="195"/>
      <c r="J126" s="195"/>
      <c r="K126" s="195"/>
      <c r="L126" s="195"/>
      <c r="M126" s="195"/>
      <c r="N126" s="195"/>
      <c r="O126" s="195"/>
      <c r="P126" s="195"/>
      <c r="Q126" s="21"/>
      <c r="R126" s="83"/>
      <c r="U126" s="15"/>
      <c r="V126" s="15"/>
      <c r="W126" s="15"/>
      <c r="X126" s="15"/>
    </row>
    <row r="127" spans="2:24" x14ac:dyDescent="0.25">
      <c r="B127" s="82"/>
      <c r="C127" s="195"/>
      <c r="D127" s="195"/>
      <c r="E127" s="195"/>
      <c r="F127" s="195"/>
      <c r="G127" s="195"/>
      <c r="H127" s="195"/>
      <c r="I127" s="195"/>
      <c r="J127" s="195"/>
      <c r="K127" s="195"/>
      <c r="L127" s="195"/>
      <c r="M127" s="195"/>
      <c r="N127" s="195"/>
      <c r="O127" s="195"/>
      <c r="P127" s="195"/>
      <c r="Q127" s="21"/>
      <c r="R127" s="83"/>
      <c r="U127" s="15"/>
      <c r="V127" s="15"/>
      <c r="W127" s="15"/>
      <c r="X127" s="15"/>
    </row>
    <row r="128" spans="2:24" ht="31.5" customHeight="1" x14ac:dyDescent="0.25">
      <c r="B128" s="82"/>
      <c r="C128" s="165" t="s">
        <v>90</v>
      </c>
      <c r="D128" s="165"/>
      <c r="E128" s="165"/>
      <c r="F128" s="165"/>
      <c r="G128" s="165"/>
      <c r="H128" s="165"/>
      <c r="I128" s="165"/>
      <c r="J128" s="165"/>
      <c r="K128" s="165"/>
      <c r="L128" s="165"/>
      <c r="M128" s="165"/>
      <c r="N128" s="165"/>
      <c r="O128" s="165"/>
      <c r="P128" s="165"/>
      <c r="Q128" s="21"/>
      <c r="R128" s="83"/>
      <c r="U128" s="15"/>
      <c r="V128" s="15"/>
      <c r="W128" s="15"/>
      <c r="X128" s="15"/>
    </row>
    <row r="129" spans="2:24" x14ac:dyDescent="0.25">
      <c r="B129" s="82"/>
      <c r="C129" s="195"/>
      <c r="D129" s="195"/>
      <c r="E129" s="195"/>
      <c r="F129" s="195"/>
      <c r="G129" s="195"/>
      <c r="H129" s="195"/>
      <c r="I129" s="195"/>
      <c r="J129" s="195"/>
      <c r="K129" s="195"/>
      <c r="L129" s="195"/>
      <c r="M129" s="195"/>
      <c r="N129" s="195"/>
      <c r="O129" s="195"/>
      <c r="P129" s="195"/>
      <c r="Q129" s="21"/>
      <c r="R129" s="83"/>
      <c r="U129" s="15"/>
      <c r="V129" s="15"/>
      <c r="W129" s="15"/>
      <c r="X129" s="15"/>
    </row>
    <row r="130" spans="2:24" x14ac:dyDescent="0.25">
      <c r="B130" s="82"/>
      <c r="C130" s="195"/>
      <c r="D130" s="195"/>
      <c r="E130" s="195"/>
      <c r="F130" s="195"/>
      <c r="G130" s="195"/>
      <c r="H130" s="195"/>
      <c r="I130" s="195"/>
      <c r="J130" s="195"/>
      <c r="K130" s="195"/>
      <c r="L130" s="195"/>
      <c r="M130" s="195"/>
      <c r="N130" s="195"/>
      <c r="O130" s="195"/>
      <c r="P130" s="195"/>
      <c r="Q130" s="21"/>
      <c r="R130" s="83"/>
      <c r="U130" s="15"/>
      <c r="V130" s="15"/>
      <c r="W130" s="15"/>
      <c r="X130" s="15"/>
    </row>
    <row r="131" spans="2:24" x14ac:dyDescent="0.25">
      <c r="B131" s="82"/>
      <c r="C131" s="195"/>
      <c r="D131" s="195"/>
      <c r="E131" s="195"/>
      <c r="F131" s="195"/>
      <c r="G131" s="195"/>
      <c r="H131" s="195"/>
      <c r="I131" s="195"/>
      <c r="J131" s="195"/>
      <c r="K131" s="195"/>
      <c r="L131" s="195"/>
      <c r="M131" s="195"/>
      <c r="N131" s="195"/>
      <c r="O131" s="195"/>
      <c r="P131" s="195"/>
      <c r="Q131" s="21"/>
      <c r="R131" s="83"/>
      <c r="U131" s="15"/>
      <c r="V131" s="15"/>
      <c r="W131" s="15"/>
      <c r="X131" s="15"/>
    </row>
    <row r="132" spans="2:24" x14ac:dyDescent="0.25">
      <c r="B132" s="82"/>
      <c r="C132" s="195"/>
      <c r="D132" s="195"/>
      <c r="E132" s="195"/>
      <c r="F132" s="195"/>
      <c r="G132" s="195"/>
      <c r="H132" s="195"/>
      <c r="I132" s="195"/>
      <c r="J132" s="195"/>
      <c r="K132" s="195"/>
      <c r="L132" s="195"/>
      <c r="M132" s="195"/>
      <c r="N132" s="195"/>
      <c r="O132" s="195"/>
      <c r="P132" s="195"/>
      <c r="Q132" s="21"/>
      <c r="R132" s="83"/>
      <c r="U132" s="15"/>
      <c r="V132" s="15"/>
      <c r="W132" s="15"/>
      <c r="X132" s="15"/>
    </row>
    <row r="133" spans="2:24" x14ac:dyDescent="0.25">
      <c r="B133" s="82"/>
      <c r="C133" s="195"/>
      <c r="D133" s="195"/>
      <c r="E133" s="195"/>
      <c r="F133" s="195"/>
      <c r="G133" s="195"/>
      <c r="H133" s="195"/>
      <c r="I133" s="195"/>
      <c r="J133" s="195"/>
      <c r="K133" s="195"/>
      <c r="L133" s="195"/>
      <c r="M133" s="195"/>
      <c r="N133" s="195"/>
      <c r="O133" s="195"/>
      <c r="P133" s="195"/>
      <c r="Q133" s="21"/>
      <c r="R133" s="83"/>
      <c r="U133" s="15"/>
      <c r="V133" s="15"/>
      <c r="W133" s="15"/>
      <c r="X133" s="15"/>
    </row>
    <row r="134" spans="2:24" x14ac:dyDescent="0.25">
      <c r="B134" s="82"/>
      <c r="C134" s="195"/>
      <c r="D134" s="195"/>
      <c r="E134" s="195"/>
      <c r="F134" s="195"/>
      <c r="G134" s="195"/>
      <c r="H134" s="195"/>
      <c r="I134" s="195"/>
      <c r="J134" s="195"/>
      <c r="K134" s="195"/>
      <c r="L134" s="195"/>
      <c r="M134" s="195"/>
      <c r="N134" s="195"/>
      <c r="O134" s="195"/>
      <c r="P134" s="195"/>
      <c r="Q134" s="21"/>
      <c r="R134" s="83"/>
      <c r="U134" s="15"/>
      <c r="V134" s="15"/>
      <c r="W134" s="15"/>
      <c r="X134" s="15"/>
    </row>
    <row r="135" spans="2:24" x14ac:dyDescent="0.25">
      <c r="B135" s="82"/>
      <c r="C135" s="195"/>
      <c r="D135" s="195"/>
      <c r="E135" s="195"/>
      <c r="F135" s="195"/>
      <c r="G135" s="195"/>
      <c r="H135" s="195"/>
      <c r="I135" s="195"/>
      <c r="J135" s="195"/>
      <c r="K135" s="195"/>
      <c r="L135" s="195"/>
      <c r="M135" s="195"/>
      <c r="N135" s="195"/>
      <c r="O135" s="195"/>
      <c r="P135" s="195"/>
      <c r="Q135" s="21"/>
      <c r="R135" s="83"/>
      <c r="U135" s="15"/>
      <c r="V135" s="15"/>
      <c r="W135" s="15"/>
      <c r="X135" s="15"/>
    </row>
    <row r="136" spans="2:24" x14ac:dyDescent="0.25">
      <c r="B136" s="82"/>
      <c r="C136" s="195"/>
      <c r="D136" s="195"/>
      <c r="E136" s="195"/>
      <c r="F136" s="195"/>
      <c r="G136" s="195"/>
      <c r="H136" s="195"/>
      <c r="I136" s="195"/>
      <c r="J136" s="195"/>
      <c r="K136" s="195"/>
      <c r="L136" s="195"/>
      <c r="M136" s="195"/>
      <c r="N136" s="195"/>
      <c r="O136" s="195"/>
      <c r="P136" s="195"/>
      <c r="Q136" s="21"/>
      <c r="R136" s="83"/>
      <c r="U136" s="15"/>
      <c r="V136" s="15"/>
      <c r="W136" s="15"/>
      <c r="X136" s="15"/>
    </row>
    <row r="137" spans="2:24" ht="25.5" customHeight="1" x14ac:dyDescent="0.25">
      <c r="B137" s="82"/>
      <c r="C137" s="165" t="s">
        <v>91</v>
      </c>
      <c r="D137" s="165"/>
      <c r="E137" s="165"/>
      <c r="F137" s="165"/>
      <c r="G137" s="165"/>
      <c r="H137" s="165"/>
      <c r="I137" s="165"/>
      <c r="J137" s="165"/>
      <c r="K137" s="165"/>
      <c r="L137" s="165"/>
      <c r="M137" s="165"/>
      <c r="N137" s="165"/>
      <c r="O137" s="165"/>
      <c r="P137" s="165"/>
      <c r="Q137" s="21"/>
      <c r="R137" s="83"/>
      <c r="U137" s="15"/>
      <c r="V137" s="15"/>
      <c r="W137" s="15"/>
      <c r="X137" s="15"/>
    </row>
    <row r="138" spans="2:24" x14ac:dyDescent="0.25">
      <c r="B138" s="82"/>
      <c r="C138" s="195"/>
      <c r="D138" s="195"/>
      <c r="E138" s="195"/>
      <c r="F138" s="195"/>
      <c r="G138" s="195"/>
      <c r="H138" s="195"/>
      <c r="I138" s="195"/>
      <c r="J138" s="195"/>
      <c r="K138" s="195"/>
      <c r="L138" s="195"/>
      <c r="M138" s="195"/>
      <c r="N138" s="195"/>
      <c r="O138" s="195"/>
      <c r="P138" s="195"/>
      <c r="Q138" s="21"/>
      <c r="R138" s="83"/>
      <c r="U138" s="15"/>
      <c r="V138" s="15"/>
      <c r="W138" s="15"/>
      <c r="X138" s="15"/>
    </row>
    <row r="139" spans="2:24" x14ac:dyDescent="0.25">
      <c r="B139" s="82"/>
      <c r="C139" s="195"/>
      <c r="D139" s="195"/>
      <c r="E139" s="195"/>
      <c r="F139" s="195"/>
      <c r="G139" s="195"/>
      <c r="H139" s="195"/>
      <c r="I139" s="195"/>
      <c r="J139" s="195"/>
      <c r="K139" s="195"/>
      <c r="L139" s="195"/>
      <c r="M139" s="195"/>
      <c r="N139" s="195"/>
      <c r="O139" s="195"/>
      <c r="P139" s="195"/>
      <c r="Q139" s="21"/>
      <c r="R139" s="83"/>
      <c r="U139" s="15"/>
      <c r="V139" s="15"/>
      <c r="W139" s="15"/>
      <c r="X139" s="15"/>
    </row>
    <row r="140" spans="2:24" x14ac:dyDescent="0.25">
      <c r="B140" s="82"/>
      <c r="C140" s="195"/>
      <c r="D140" s="195"/>
      <c r="E140" s="195"/>
      <c r="F140" s="195"/>
      <c r="G140" s="195"/>
      <c r="H140" s="195"/>
      <c r="I140" s="195"/>
      <c r="J140" s="195"/>
      <c r="K140" s="195"/>
      <c r="L140" s="195"/>
      <c r="M140" s="195"/>
      <c r="N140" s="195"/>
      <c r="O140" s="195"/>
      <c r="P140" s="195"/>
      <c r="Q140" s="21"/>
      <c r="R140" s="83"/>
      <c r="U140" s="15"/>
      <c r="V140" s="15"/>
      <c r="W140" s="15"/>
      <c r="X140" s="15"/>
    </row>
    <row r="141" spans="2:24" x14ac:dyDescent="0.25">
      <c r="B141" s="82"/>
      <c r="C141" s="195"/>
      <c r="D141" s="195"/>
      <c r="E141" s="195"/>
      <c r="F141" s="195"/>
      <c r="G141" s="195"/>
      <c r="H141" s="195"/>
      <c r="I141" s="195"/>
      <c r="J141" s="195"/>
      <c r="K141" s="195"/>
      <c r="L141" s="195"/>
      <c r="M141" s="195"/>
      <c r="N141" s="195"/>
      <c r="O141" s="195"/>
      <c r="P141" s="195"/>
      <c r="Q141" s="21"/>
      <c r="R141" s="83"/>
      <c r="U141" s="15"/>
      <c r="V141" s="15"/>
      <c r="W141" s="15"/>
      <c r="X141" s="15"/>
    </row>
    <row r="142" spans="2:24" x14ac:dyDescent="0.25">
      <c r="B142" s="82"/>
      <c r="C142" s="195"/>
      <c r="D142" s="195"/>
      <c r="E142" s="195"/>
      <c r="F142" s="195"/>
      <c r="G142" s="195"/>
      <c r="H142" s="195"/>
      <c r="I142" s="195"/>
      <c r="J142" s="195"/>
      <c r="K142" s="195"/>
      <c r="L142" s="195"/>
      <c r="M142" s="195"/>
      <c r="N142" s="195"/>
      <c r="O142" s="195"/>
      <c r="P142" s="195"/>
      <c r="Q142" s="21"/>
      <c r="R142" s="83"/>
      <c r="U142" s="15"/>
      <c r="V142" s="15"/>
      <c r="W142" s="15"/>
      <c r="X142" s="15"/>
    </row>
    <row r="143" spans="2:24" x14ac:dyDescent="0.25">
      <c r="B143" s="82"/>
      <c r="C143" s="195"/>
      <c r="D143" s="195"/>
      <c r="E143" s="195"/>
      <c r="F143" s="195"/>
      <c r="G143" s="195"/>
      <c r="H143" s="195"/>
      <c r="I143" s="195"/>
      <c r="J143" s="195"/>
      <c r="K143" s="195"/>
      <c r="L143" s="195"/>
      <c r="M143" s="195"/>
      <c r="N143" s="195"/>
      <c r="O143" s="195"/>
      <c r="P143" s="195"/>
      <c r="Q143" s="21"/>
      <c r="R143" s="83"/>
      <c r="U143" s="15"/>
      <c r="V143" s="15"/>
      <c r="W143" s="15"/>
      <c r="X143" s="15"/>
    </row>
    <row r="144" spans="2:24" x14ac:dyDescent="0.25">
      <c r="B144" s="82"/>
      <c r="C144" s="195"/>
      <c r="D144" s="195"/>
      <c r="E144" s="195"/>
      <c r="F144" s="195"/>
      <c r="G144" s="195"/>
      <c r="H144" s="195"/>
      <c r="I144" s="195"/>
      <c r="J144" s="195"/>
      <c r="K144" s="195"/>
      <c r="L144" s="195"/>
      <c r="M144" s="195"/>
      <c r="N144" s="195"/>
      <c r="O144" s="195"/>
      <c r="P144" s="195"/>
      <c r="Q144" s="21"/>
      <c r="R144" s="83"/>
      <c r="U144" s="15"/>
      <c r="V144" s="15"/>
      <c r="W144" s="15"/>
      <c r="X144" s="15"/>
    </row>
    <row r="145" spans="2:24" x14ac:dyDescent="0.25">
      <c r="B145" s="82"/>
      <c r="C145" s="195"/>
      <c r="D145" s="195"/>
      <c r="E145" s="195"/>
      <c r="F145" s="195"/>
      <c r="G145" s="195"/>
      <c r="H145" s="195"/>
      <c r="I145" s="195"/>
      <c r="J145" s="195"/>
      <c r="K145" s="195"/>
      <c r="L145" s="195"/>
      <c r="M145" s="195"/>
      <c r="N145" s="195"/>
      <c r="O145" s="195"/>
      <c r="P145" s="195"/>
      <c r="Q145" s="21"/>
      <c r="R145" s="83"/>
      <c r="U145" s="15"/>
      <c r="V145" s="15"/>
      <c r="W145" s="15"/>
      <c r="X145" s="15"/>
    </row>
    <row r="146" spans="2:24" ht="14.4" thickBot="1" x14ac:dyDescent="0.3">
      <c r="B146" s="84"/>
      <c r="C146" s="86"/>
      <c r="D146" s="86"/>
      <c r="E146" s="86"/>
      <c r="F146" s="86"/>
      <c r="G146" s="86"/>
      <c r="H146" s="86"/>
      <c r="I146" s="86"/>
      <c r="J146" s="86"/>
      <c r="K146" s="86"/>
      <c r="L146" s="86"/>
      <c r="M146" s="86"/>
      <c r="N146" s="86"/>
      <c r="O146" s="86"/>
      <c r="P146" s="86"/>
      <c r="Q146" s="86"/>
      <c r="R146" s="87"/>
    </row>
  </sheetData>
  <sheetProtection algorithmName="SHA-512" hashValue="LZuKJ3nCoinvwQGvzAF2ARHqJ+qzcAqpkitTCaQhNAFdmH1Yp/0glQ7lTXItetHOH4dbf1tijR9avhAEpE3oyw==" saltValue="4NI814GlDuW+e8mG8zKxOg==" spinCount="100000" sheet="1" selectLockedCells="1"/>
  <mergeCells count="53">
    <mergeCell ref="C137:P137"/>
    <mergeCell ref="C138:P145"/>
    <mergeCell ref="C110:P110"/>
    <mergeCell ref="C111:P118"/>
    <mergeCell ref="C119:P119"/>
    <mergeCell ref="C120:P127"/>
    <mergeCell ref="C128:P128"/>
    <mergeCell ref="C129:P136"/>
    <mergeCell ref="C102:P109"/>
    <mergeCell ref="C72:P74"/>
    <mergeCell ref="C76:P76"/>
    <mergeCell ref="C78:P80"/>
    <mergeCell ref="C82:P82"/>
    <mergeCell ref="C84:P86"/>
    <mergeCell ref="C88:P88"/>
    <mergeCell ref="C89:P91"/>
    <mergeCell ref="C92:P92"/>
    <mergeCell ref="C93:P95"/>
    <mergeCell ref="C99:P99"/>
    <mergeCell ref="C101:P101"/>
    <mergeCell ref="C70:P70"/>
    <mergeCell ref="C26:W26"/>
    <mergeCell ref="C28:C29"/>
    <mergeCell ref="D28:H28"/>
    <mergeCell ref="I28:K45"/>
    <mergeCell ref="L28:W44"/>
    <mergeCell ref="D44:H44"/>
    <mergeCell ref="D45:H45"/>
    <mergeCell ref="L45:W45"/>
    <mergeCell ref="C63:P63"/>
    <mergeCell ref="C65:P65"/>
    <mergeCell ref="C66:P68"/>
    <mergeCell ref="C18:F18"/>
    <mergeCell ref="C19:H19"/>
    <mergeCell ref="C20:F20"/>
    <mergeCell ref="C21:F21"/>
    <mergeCell ref="C22:F22"/>
    <mergeCell ref="C17:F17"/>
    <mergeCell ref="C1:P1"/>
    <mergeCell ref="B2:Q3"/>
    <mergeCell ref="D4:P4"/>
    <mergeCell ref="D5:P5"/>
    <mergeCell ref="C6:P6"/>
    <mergeCell ref="D8:H8"/>
    <mergeCell ref="I8:P22"/>
    <mergeCell ref="C9:H9"/>
    <mergeCell ref="C10:F10"/>
    <mergeCell ref="C11:F11"/>
    <mergeCell ref="C12:F12"/>
    <mergeCell ref="C13:F13"/>
    <mergeCell ref="C14:F14"/>
    <mergeCell ref="C15:F15"/>
    <mergeCell ref="C16:F16"/>
  </mergeCell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Equation.DSMT4" shapeId="4097" r:id="rId4">
          <objectPr defaultSize="0" autoPict="0" r:id="rId5">
            <anchor moveWithCells="1" sizeWithCells="1">
              <from>
                <xdr:col>8</xdr:col>
                <xdr:colOff>121920</xdr:colOff>
                <xdr:row>30</xdr:row>
                <xdr:rowOff>60960</xdr:rowOff>
              </from>
              <to>
                <xdr:col>10</xdr:col>
                <xdr:colOff>22860</xdr:colOff>
                <xdr:row>33</xdr:row>
                <xdr:rowOff>45720</xdr:rowOff>
              </to>
            </anchor>
          </objectPr>
        </oleObject>
      </mc:Choice>
      <mc:Fallback>
        <oleObject progId="Equation.DSMT4" shapeId="4097" r:id="rId4"/>
      </mc:Fallback>
    </mc:AlternateContent>
    <mc:AlternateContent xmlns:mc="http://schemas.openxmlformats.org/markup-compatibility/2006">
      <mc:Choice Requires="x14">
        <oleObject progId="Equation.DSMT4" shapeId="4099" r:id="rId6">
          <objectPr defaultSize="0" autoPict="0" r:id="rId7">
            <anchor moveWithCells="1" sizeWithCells="1">
              <from>
                <xdr:col>8</xdr:col>
                <xdr:colOff>137160</xdr:colOff>
                <xdr:row>36</xdr:row>
                <xdr:rowOff>137160</xdr:rowOff>
              </from>
              <to>
                <xdr:col>10</xdr:col>
                <xdr:colOff>137160</xdr:colOff>
                <xdr:row>39</xdr:row>
                <xdr:rowOff>137160</xdr:rowOff>
              </to>
            </anchor>
          </objectPr>
        </oleObject>
      </mc:Choice>
      <mc:Fallback>
        <oleObject progId="Equation.DSMT4" shapeId="4099" r:id="rId6"/>
      </mc:Fallback>
    </mc:AlternateContent>
    <mc:AlternateContent xmlns:mc="http://schemas.openxmlformats.org/markup-compatibility/2006">
      <mc:Choice Requires="x14">
        <oleObject progId="Equation.DSMT4" shapeId="4100" r:id="rId8">
          <objectPr defaultSize="0" autoPict="0" r:id="rId9">
            <anchor moveWithCells="1" sizeWithCells="1">
              <from>
                <xdr:col>8</xdr:col>
                <xdr:colOff>175260</xdr:colOff>
                <xdr:row>28</xdr:row>
                <xdr:rowOff>45720</xdr:rowOff>
              </from>
              <to>
                <xdr:col>10</xdr:col>
                <xdr:colOff>365760</xdr:colOff>
                <xdr:row>30</xdr:row>
                <xdr:rowOff>45720</xdr:rowOff>
              </to>
            </anchor>
          </objectPr>
        </oleObject>
      </mc:Choice>
      <mc:Fallback>
        <oleObject progId="Equation.DSMT4" shapeId="4100" r:id="rId8"/>
      </mc:Fallback>
    </mc:AlternateContent>
    <mc:AlternateContent xmlns:mc="http://schemas.openxmlformats.org/markup-compatibility/2006">
      <mc:Choice Requires="x14">
        <oleObject progId="Equation.DSMT4" shapeId="4101" r:id="rId10">
          <objectPr defaultSize="0" autoPict="0" r:id="rId11">
            <anchor moveWithCells="1" sizeWithCells="1">
              <from>
                <xdr:col>8</xdr:col>
                <xdr:colOff>137160</xdr:colOff>
                <xdr:row>33</xdr:row>
                <xdr:rowOff>99060</xdr:rowOff>
              </from>
              <to>
                <xdr:col>10</xdr:col>
                <xdr:colOff>76200</xdr:colOff>
                <xdr:row>36</xdr:row>
                <xdr:rowOff>121920</xdr:rowOff>
              </to>
            </anchor>
          </objectPr>
        </oleObject>
      </mc:Choice>
      <mc:Fallback>
        <oleObject progId="Equation.DSMT4" shapeId="4101" r:id="rId10"/>
      </mc:Fallback>
    </mc:AlternateContent>
    <mc:AlternateContent xmlns:mc="http://schemas.openxmlformats.org/markup-compatibility/2006">
      <mc:Choice Requires="x14">
        <oleObject progId="Equation.DSMT4" shapeId="4102" r:id="rId12">
          <objectPr defaultSize="0" autoPict="0" r:id="rId13">
            <anchor moveWithCells="1" sizeWithCells="1">
              <from>
                <xdr:col>8</xdr:col>
                <xdr:colOff>137160</xdr:colOff>
                <xdr:row>39</xdr:row>
                <xdr:rowOff>121920</xdr:rowOff>
              </from>
              <to>
                <xdr:col>10</xdr:col>
                <xdr:colOff>403860</xdr:colOff>
                <xdr:row>42</xdr:row>
                <xdr:rowOff>213360</xdr:rowOff>
              </to>
            </anchor>
          </objectPr>
        </oleObject>
      </mc:Choice>
      <mc:Fallback>
        <oleObject progId="Equation.DSMT4" shapeId="4102" r:id="rId12"/>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1"/>
  <sheetViews>
    <sheetView showGridLines="0" topLeftCell="A22" zoomScale="115" zoomScaleNormal="115" workbookViewId="0">
      <selection activeCell="N35" sqref="N35"/>
    </sheetView>
  </sheetViews>
  <sheetFormatPr defaultColWidth="9.109375" defaultRowHeight="13.8" x14ac:dyDescent="0.25"/>
  <cols>
    <col min="1" max="2" width="3.6640625" style="11" customWidth="1"/>
    <col min="3" max="3" width="10.88671875" style="11" customWidth="1"/>
    <col min="4" max="5" width="9.33203125" style="11" bestFit="1" customWidth="1"/>
    <col min="6" max="6" width="11.5546875" style="11" customWidth="1"/>
    <col min="7" max="7" width="14" style="11" customWidth="1"/>
    <col min="8" max="8" width="10.33203125" style="11" bestFit="1" customWidth="1"/>
    <col min="9" max="9" width="13.88671875" style="11" customWidth="1"/>
    <col min="10" max="11" width="9.33203125" style="11" bestFit="1" customWidth="1"/>
    <col min="12" max="16" width="9.109375" style="11"/>
    <col min="17" max="17" width="2.33203125" style="11" customWidth="1"/>
    <col min="18" max="16384" width="9.109375" style="11"/>
  </cols>
  <sheetData>
    <row r="1" spans="2:19" ht="174.75" customHeight="1" thickBot="1" x14ac:dyDescent="0.3">
      <c r="C1" s="186"/>
      <c r="D1" s="186"/>
      <c r="E1" s="186"/>
      <c r="F1" s="186"/>
      <c r="G1" s="186"/>
      <c r="H1" s="186"/>
      <c r="I1" s="186"/>
      <c r="J1" s="186"/>
      <c r="K1" s="186"/>
      <c r="L1" s="186"/>
      <c r="M1" s="186"/>
      <c r="N1" s="186"/>
      <c r="O1" s="186"/>
      <c r="P1" s="186"/>
    </row>
    <row r="2" spans="2:19" ht="15" customHeight="1" x14ac:dyDescent="0.25">
      <c r="B2" s="198" t="s">
        <v>54</v>
      </c>
      <c r="C2" s="199"/>
      <c r="D2" s="199"/>
      <c r="E2" s="199"/>
      <c r="F2" s="199"/>
      <c r="G2" s="199"/>
      <c r="H2" s="199"/>
      <c r="I2" s="199"/>
      <c r="J2" s="199"/>
      <c r="K2" s="199"/>
      <c r="L2" s="199"/>
      <c r="M2" s="199"/>
      <c r="N2" s="199"/>
      <c r="O2" s="199"/>
      <c r="P2" s="199"/>
      <c r="Q2" s="200"/>
    </row>
    <row r="3" spans="2:19" ht="10.5" customHeight="1" thickBot="1" x14ac:dyDescent="0.3">
      <c r="B3" s="201"/>
      <c r="C3" s="202"/>
      <c r="D3" s="202"/>
      <c r="E3" s="202"/>
      <c r="F3" s="202"/>
      <c r="G3" s="202"/>
      <c r="H3" s="202"/>
      <c r="I3" s="202"/>
      <c r="J3" s="202"/>
      <c r="K3" s="202"/>
      <c r="L3" s="202"/>
      <c r="M3" s="202"/>
      <c r="N3" s="202"/>
      <c r="O3" s="202"/>
      <c r="P3" s="202"/>
      <c r="Q3" s="203"/>
    </row>
    <row r="4" spans="2:19" ht="16.5" customHeight="1" thickBot="1" x14ac:dyDescent="0.3">
      <c r="B4" s="12"/>
      <c r="C4" s="13"/>
      <c r="D4" s="189"/>
      <c r="E4" s="190"/>
      <c r="F4" s="190"/>
      <c r="G4" s="190"/>
      <c r="H4" s="190"/>
      <c r="I4" s="190"/>
      <c r="J4" s="190"/>
      <c r="K4" s="190"/>
      <c r="L4" s="190"/>
      <c r="M4" s="190"/>
      <c r="N4" s="190"/>
      <c r="O4" s="190"/>
      <c r="P4" s="190"/>
      <c r="Q4" s="18"/>
    </row>
    <row r="5" spans="2:19" ht="15.6" x14ac:dyDescent="0.25">
      <c r="B5" s="44"/>
      <c r="C5" s="45"/>
      <c r="D5" s="188"/>
      <c r="E5" s="188"/>
      <c r="F5" s="188"/>
      <c r="G5" s="188"/>
      <c r="H5" s="188"/>
      <c r="I5" s="188"/>
      <c r="J5" s="188"/>
      <c r="K5" s="188"/>
      <c r="L5" s="188"/>
      <c r="M5" s="188"/>
      <c r="N5" s="188"/>
      <c r="O5" s="188"/>
      <c r="P5" s="188"/>
      <c r="Q5" s="46"/>
    </row>
    <row r="6" spans="2:19" ht="21" x14ac:dyDescent="0.25">
      <c r="B6" s="47"/>
      <c r="C6" s="183" t="s">
        <v>55</v>
      </c>
      <c r="D6" s="184"/>
      <c r="E6" s="184"/>
      <c r="F6" s="184"/>
      <c r="G6" s="184"/>
      <c r="H6" s="184"/>
      <c r="I6" s="184"/>
      <c r="J6" s="184"/>
      <c r="K6" s="184"/>
      <c r="L6" s="184"/>
      <c r="M6" s="184"/>
      <c r="N6" s="184"/>
      <c r="O6" s="184"/>
      <c r="P6" s="184"/>
      <c r="Q6" s="48"/>
    </row>
    <row r="7" spans="2:19" ht="21" x14ac:dyDescent="0.25">
      <c r="B7" s="47"/>
      <c r="C7" s="23"/>
      <c r="D7" s="23"/>
      <c r="E7" s="23"/>
      <c r="F7" s="23"/>
      <c r="G7" s="23"/>
      <c r="H7" s="23"/>
      <c r="I7" s="23"/>
      <c r="J7" s="23"/>
      <c r="K7" s="23"/>
      <c r="L7" s="23"/>
      <c r="M7" s="23"/>
      <c r="N7" s="23"/>
      <c r="O7" s="23"/>
      <c r="P7" s="23"/>
      <c r="Q7" s="48"/>
    </row>
    <row r="8" spans="2:19" ht="15" x14ac:dyDescent="0.25">
      <c r="B8" s="47"/>
      <c r="C8" s="24" t="s">
        <v>56</v>
      </c>
      <c r="D8" s="185" t="s">
        <v>23</v>
      </c>
      <c r="E8" s="185"/>
      <c r="F8" s="185"/>
      <c r="G8" s="185"/>
      <c r="H8" s="185"/>
      <c r="I8" s="187"/>
      <c r="J8" s="187"/>
      <c r="K8" s="187"/>
      <c r="L8" s="187"/>
      <c r="M8" s="187"/>
      <c r="N8" s="187"/>
      <c r="O8" s="187"/>
      <c r="P8" s="187"/>
      <c r="Q8" s="48"/>
      <c r="S8" s="14"/>
    </row>
    <row r="9" spans="2:19" ht="37.5" customHeight="1" x14ac:dyDescent="0.25">
      <c r="B9" s="47"/>
      <c r="C9" s="170" t="s">
        <v>57</v>
      </c>
      <c r="D9" s="170"/>
      <c r="E9" s="170"/>
      <c r="F9" s="170"/>
      <c r="G9" s="170"/>
      <c r="H9" s="170"/>
      <c r="I9" s="187"/>
      <c r="J9" s="187"/>
      <c r="K9" s="187"/>
      <c r="L9" s="187"/>
      <c r="M9" s="187"/>
      <c r="N9" s="187"/>
      <c r="O9" s="187"/>
      <c r="P9" s="187"/>
      <c r="Q9" s="48"/>
    </row>
    <row r="10" spans="2:19" ht="25.5" customHeight="1" x14ac:dyDescent="0.25">
      <c r="B10" s="47"/>
      <c r="C10" s="168" t="s">
        <v>58</v>
      </c>
      <c r="D10" s="168"/>
      <c r="E10" s="168"/>
      <c r="F10" s="168"/>
      <c r="G10" s="25">
        <v>66</v>
      </c>
      <c r="H10" s="25" t="s">
        <v>16</v>
      </c>
      <c r="I10" s="187"/>
      <c r="J10" s="187"/>
      <c r="K10" s="187"/>
      <c r="L10" s="187"/>
      <c r="M10" s="187"/>
      <c r="N10" s="187"/>
      <c r="O10" s="187"/>
      <c r="P10" s="187"/>
      <c r="Q10" s="48"/>
    </row>
    <row r="11" spans="2:19" ht="20.25" customHeight="1" x14ac:dyDescent="0.25">
      <c r="B11" s="47"/>
      <c r="C11" s="168" t="s">
        <v>59</v>
      </c>
      <c r="D11" s="168"/>
      <c r="E11" s="168"/>
      <c r="F11" s="168"/>
      <c r="G11" s="25">
        <v>36</v>
      </c>
      <c r="H11" s="25"/>
      <c r="I11" s="187"/>
      <c r="J11" s="187"/>
      <c r="K11" s="187"/>
      <c r="L11" s="187"/>
      <c r="M11" s="187"/>
      <c r="N11" s="187"/>
      <c r="O11" s="187"/>
      <c r="P11" s="187"/>
      <c r="Q11" s="48"/>
    </row>
    <row r="12" spans="2:19" ht="23.25" customHeight="1" x14ac:dyDescent="0.25">
      <c r="B12" s="47"/>
      <c r="C12" s="168" t="s">
        <v>60</v>
      </c>
      <c r="D12" s="168"/>
      <c r="E12" s="168"/>
      <c r="F12" s="168"/>
      <c r="G12" s="25">
        <v>3.7</v>
      </c>
      <c r="H12" s="25" t="s">
        <v>17</v>
      </c>
      <c r="I12" s="187"/>
      <c r="J12" s="187"/>
      <c r="K12" s="187"/>
      <c r="L12" s="187"/>
      <c r="M12" s="187"/>
      <c r="N12" s="187"/>
      <c r="O12" s="187"/>
      <c r="P12" s="187"/>
      <c r="Q12" s="48"/>
    </row>
    <row r="13" spans="2:19" ht="32.25" customHeight="1" x14ac:dyDescent="0.25">
      <c r="B13" s="47"/>
      <c r="C13" s="168" t="s">
        <v>61</v>
      </c>
      <c r="D13" s="168"/>
      <c r="E13" s="168"/>
      <c r="F13" s="168"/>
      <c r="G13" s="25">
        <v>17.8</v>
      </c>
      <c r="H13" s="25" t="s">
        <v>18</v>
      </c>
      <c r="I13" s="187"/>
      <c r="J13" s="187"/>
      <c r="K13" s="187"/>
      <c r="L13" s="187"/>
      <c r="M13" s="187"/>
      <c r="N13" s="187"/>
      <c r="O13" s="187"/>
      <c r="P13" s="187"/>
      <c r="Q13" s="48"/>
    </row>
    <row r="14" spans="2:19" ht="21" customHeight="1" x14ac:dyDescent="0.25">
      <c r="B14" s="47"/>
      <c r="C14" s="168" t="s">
        <v>62</v>
      </c>
      <c r="D14" s="168"/>
      <c r="E14" s="168"/>
      <c r="F14" s="168"/>
      <c r="G14" s="25">
        <v>22.25</v>
      </c>
      <c r="H14" s="25" t="s">
        <v>18</v>
      </c>
      <c r="I14" s="187"/>
      <c r="J14" s="187"/>
      <c r="K14" s="187"/>
      <c r="L14" s="187"/>
      <c r="M14" s="187"/>
      <c r="N14" s="187"/>
      <c r="O14" s="187"/>
      <c r="P14" s="187"/>
      <c r="Q14" s="48"/>
    </row>
    <row r="15" spans="2:19" ht="22.5" customHeight="1" x14ac:dyDescent="0.25">
      <c r="B15" s="47"/>
      <c r="C15" s="168" t="s">
        <v>63</v>
      </c>
      <c r="D15" s="168"/>
      <c r="E15" s="168"/>
      <c r="F15" s="168"/>
      <c r="G15" s="25">
        <v>4.05</v>
      </c>
      <c r="H15" s="25" t="s">
        <v>17</v>
      </c>
      <c r="I15" s="187"/>
      <c r="J15" s="187"/>
      <c r="K15" s="187"/>
      <c r="L15" s="187"/>
      <c r="M15" s="187"/>
      <c r="N15" s="187"/>
      <c r="O15" s="187"/>
      <c r="P15" s="187"/>
      <c r="Q15" s="48"/>
    </row>
    <row r="16" spans="2:19" ht="22.5" customHeight="1" x14ac:dyDescent="0.25">
      <c r="B16" s="47"/>
      <c r="C16" s="168" t="s">
        <v>64</v>
      </c>
      <c r="D16" s="168"/>
      <c r="E16" s="168"/>
      <c r="F16" s="168"/>
      <c r="G16" s="25">
        <v>1.1499999999999999</v>
      </c>
      <c r="H16" s="25" t="s">
        <v>19</v>
      </c>
      <c r="I16" s="187"/>
      <c r="J16" s="187"/>
      <c r="K16" s="187"/>
      <c r="L16" s="187"/>
      <c r="M16" s="187"/>
      <c r="N16" s="187"/>
      <c r="O16" s="187"/>
      <c r="P16" s="187"/>
      <c r="Q16" s="48"/>
    </row>
    <row r="17" spans="2:17" ht="15.75" customHeight="1" x14ac:dyDescent="0.25">
      <c r="B17" s="47"/>
      <c r="C17" s="168" t="s">
        <v>65</v>
      </c>
      <c r="D17" s="168"/>
      <c r="E17" s="168"/>
      <c r="F17" s="168"/>
      <c r="G17" s="25">
        <v>-76.319999999999993</v>
      </c>
      <c r="H17" s="25" t="s">
        <v>27</v>
      </c>
      <c r="I17" s="187"/>
      <c r="J17" s="187"/>
      <c r="K17" s="187"/>
      <c r="L17" s="187"/>
      <c r="M17" s="187"/>
      <c r="N17" s="187"/>
      <c r="O17" s="187"/>
      <c r="P17" s="187"/>
      <c r="Q17" s="48"/>
    </row>
    <row r="18" spans="2:17" ht="19.5" customHeight="1" x14ac:dyDescent="0.25">
      <c r="B18" s="47"/>
      <c r="C18" s="168" t="s">
        <v>66</v>
      </c>
      <c r="D18" s="168"/>
      <c r="E18" s="168"/>
      <c r="F18" s="168"/>
      <c r="G18" s="25">
        <v>700</v>
      </c>
      <c r="H18" s="25" t="s">
        <v>18</v>
      </c>
      <c r="I18" s="187"/>
      <c r="J18" s="187"/>
      <c r="K18" s="187"/>
      <c r="L18" s="187"/>
      <c r="M18" s="187"/>
      <c r="N18" s="187"/>
      <c r="O18" s="187"/>
      <c r="P18" s="187"/>
      <c r="Q18" s="48"/>
    </row>
    <row r="19" spans="2:17" ht="18" customHeight="1" x14ac:dyDescent="0.25">
      <c r="B19" s="47"/>
      <c r="C19" s="170" t="s">
        <v>67</v>
      </c>
      <c r="D19" s="170"/>
      <c r="E19" s="170"/>
      <c r="F19" s="170"/>
      <c r="G19" s="170"/>
      <c r="H19" s="170"/>
      <c r="I19" s="187"/>
      <c r="J19" s="187"/>
      <c r="K19" s="187"/>
      <c r="L19" s="187"/>
      <c r="M19" s="187"/>
      <c r="N19" s="187"/>
      <c r="O19" s="187"/>
      <c r="P19" s="187"/>
      <c r="Q19" s="48"/>
    </row>
    <row r="20" spans="2:17" ht="20.25" customHeight="1" x14ac:dyDescent="0.25">
      <c r="B20" s="47"/>
      <c r="C20" s="168" t="s">
        <v>68</v>
      </c>
      <c r="D20" s="168"/>
      <c r="E20" s="168"/>
      <c r="F20" s="168"/>
      <c r="G20" s="25" t="s">
        <v>20</v>
      </c>
      <c r="H20" s="25" t="s">
        <v>21</v>
      </c>
      <c r="I20" s="187"/>
      <c r="J20" s="187"/>
      <c r="K20" s="187"/>
      <c r="L20" s="187"/>
      <c r="M20" s="187"/>
      <c r="N20" s="187"/>
      <c r="O20" s="187"/>
      <c r="P20" s="187"/>
      <c r="Q20" s="48"/>
    </row>
    <row r="21" spans="2:17" ht="20.25" customHeight="1" x14ac:dyDescent="0.25">
      <c r="B21" s="47"/>
      <c r="C21" s="168" t="s">
        <v>69</v>
      </c>
      <c r="D21" s="168"/>
      <c r="E21" s="168"/>
      <c r="F21" s="168"/>
      <c r="G21" s="25">
        <f>ROUND(0.778*0.659,2)</f>
        <v>0.51</v>
      </c>
      <c r="H21" s="25" t="s">
        <v>29</v>
      </c>
      <c r="I21" s="187"/>
      <c r="J21" s="187"/>
      <c r="K21" s="187"/>
      <c r="L21" s="187"/>
      <c r="M21" s="187"/>
      <c r="N21" s="187"/>
      <c r="O21" s="187"/>
      <c r="P21" s="187"/>
      <c r="Q21" s="48"/>
    </row>
    <row r="22" spans="2:17" ht="21.75" customHeight="1" x14ac:dyDescent="0.25">
      <c r="B22" s="47"/>
      <c r="C22" s="168" t="s">
        <v>70</v>
      </c>
      <c r="D22" s="168"/>
      <c r="E22" s="168"/>
      <c r="F22" s="168"/>
      <c r="G22" s="25">
        <v>6.2</v>
      </c>
      <c r="H22" s="25" t="s">
        <v>22</v>
      </c>
      <c r="I22" s="187"/>
      <c r="J22" s="187"/>
      <c r="K22" s="187"/>
      <c r="L22" s="187"/>
      <c r="M22" s="187"/>
      <c r="N22" s="187"/>
      <c r="O22" s="187"/>
      <c r="P22" s="187"/>
      <c r="Q22" s="48"/>
    </row>
    <row r="23" spans="2:17" ht="21.75" customHeight="1" thickBot="1" x14ac:dyDescent="0.3">
      <c r="B23" s="49"/>
      <c r="C23" s="50"/>
      <c r="D23" s="50"/>
      <c r="E23" s="50"/>
      <c r="F23" s="50"/>
      <c r="G23" s="50"/>
      <c r="H23" s="50"/>
      <c r="I23" s="117" t="s">
        <v>100</v>
      </c>
      <c r="J23" s="51"/>
      <c r="K23" s="51"/>
      <c r="L23" s="51"/>
      <c r="M23" s="51"/>
      <c r="N23" s="51"/>
      <c r="O23" s="51"/>
      <c r="P23" s="51"/>
      <c r="Q23" s="52"/>
    </row>
    <row r="24" spans="2:17" ht="21.75" customHeight="1" thickBot="1" x14ac:dyDescent="0.3">
      <c r="B24" s="12"/>
      <c r="C24" s="19"/>
      <c r="D24" s="19"/>
      <c r="E24" s="19"/>
      <c r="F24" s="19"/>
      <c r="G24" s="19"/>
      <c r="H24" s="19"/>
      <c r="I24" s="20"/>
      <c r="J24" s="20"/>
      <c r="K24" s="20"/>
      <c r="L24" s="20"/>
      <c r="M24" s="20"/>
      <c r="N24" s="20"/>
      <c r="O24" s="20"/>
      <c r="P24" s="20"/>
      <c r="Q24" s="12"/>
    </row>
    <row r="25" spans="2:17" ht="21.75" customHeight="1" x14ac:dyDescent="0.25">
      <c r="B25" s="79"/>
      <c r="C25" s="92"/>
      <c r="D25" s="92"/>
      <c r="E25" s="92"/>
      <c r="F25" s="92"/>
      <c r="G25" s="92"/>
      <c r="H25" s="92"/>
      <c r="I25" s="93"/>
      <c r="J25" s="93"/>
      <c r="K25" s="93"/>
      <c r="L25" s="93"/>
      <c r="M25" s="93"/>
      <c r="N25" s="93"/>
      <c r="O25" s="93"/>
      <c r="P25" s="93"/>
      <c r="Q25" s="81"/>
    </row>
    <row r="26" spans="2:17" ht="21" x14ac:dyDescent="0.25">
      <c r="B26" s="82"/>
      <c r="C26" s="183" t="s">
        <v>92</v>
      </c>
      <c r="D26" s="184"/>
      <c r="E26" s="184"/>
      <c r="F26" s="184"/>
      <c r="G26" s="184"/>
      <c r="H26" s="184"/>
      <c r="I26" s="184"/>
      <c r="J26" s="184"/>
      <c r="K26" s="184"/>
      <c r="L26" s="184"/>
      <c r="M26" s="184"/>
      <c r="N26" s="184"/>
      <c r="O26" s="184"/>
      <c r="P26" s="184"/>
      <c r="Q26" s="83"/>
    </row>
    <row r="27" spans="2:17" ht="21" x14ac:dyDescent="0.25">
      <c r="B27" s="82"/>
      <c r="C27" s="90"/>
      <c r="D27" s="91"/>
      <c r="E27" s="91"/>
      <c r="F27" s="91"/>
      <c r="G27" s="91"/>
      <c r="H27" s="91"/>
      <c r="I27" s="91"/>
      <c r="J27" s="91"/>
      <c r="K27" s="91"/>
      <c r="L27" s="91"/>
      <c r="M27" s="91"/>
      <c r="N27" s="91"/>
      <c r="O27" s="91"/>
      <c r="P27" s="91"/>
      <c r="Q27" s="83"/>
    </row>
    <row r="28" spans="2:17" ht="15" customHeight="1" x14ac:dyDescent="0.25">
      <c r="B28" s="82"/>
      <c r="C28" s="169" t="s">
        <v>26</v>
      </c>
      <c r="D28" s="169" t="s">
        <v>99</v>
      </c>
      <c r="E28" s="169"/>
      <c r="F28" s="169"/>
      <c r="G28" s="169"/>
      <c r="H28" s="169" t="s">
        <v>93</v>
      </c>
      <c r="I28" s="169"/>
      <c r="J28" s="169"/>
      <c r="K28" s="169"/>
      <c r="L28" s="169" t="s">
        <v>94</v>
      </c>
      <c r="M28" s="169"/>
      <c r="N28" s="169"/>
      <c r="O28" s="169"/>
      <c r="P28" s="21"/>
      <c r="Q28" s="83"/>
    </row>
    <row r="29" spans="2:17" x14ac:dyDescent="0.25">
      <c r="B29" s="82"/>
      <c r="C29" s="169"/>
      <c r="D29" s="67" t="s">
        <v>9</v>
      </c>
      <c r="E29" s="67" t="s">
        <v>18</v>
      </c>
      <c r="F29" s="67" t="s">
        <v>25</v>
      </c>
      <c r="G29" s="68" t="s">
        <v>15</v>
      </c>
      <c r="H29" s="67" t="s">
        <v>9</v>
      </c>
      <c r="I29" s="67" t="s">
        <v>18</v>
      </c>
      <c r="J29" s="67" t="s">
        <v>25</v>
      </c>
      <c r="K29" s="68" t="s">
        <v>15</v>
      </c>
      <c r="L29" s="116" t="s">
        <v>9</v>
      </c>
      <c r="M29" s="116" t="s">
        <v>18</v>
      </c>
      <c r="N29" s="116" t="s">
        <v>25</v>
      </c>
      <c r="O29" s="68" t="s">
        <v>15</v>
      </c>
      <c r="P29" s="21"/>
      <c r="Q29" s="83"/>
    </row>
    <row r="30" spans="2:17" ht="17.399999999999999" thickBot="1" x14ac:dyDescent="0.3">
      <c r="B30" s="82"/>
      <c r="C30" s="66" t="s">
        <v>7</v>
      </c>
      <c r="D30" s="66" t="s">
        <v>11</v>
      </c>
      <c r="E30" s="66" t="s">
        <v>12</v>
      </c>
      <c r="F30" s="66" t="s">
        <v>35</v>
      </c>
      <c r="G30" s="100" t="s">
        <v>10</v>
      </c>
      <c r="H30" s="66" t="s">
        <v>11</v>
      </c>
      <c r="I30" s="66" t="s">
        <v>12</v>
      </c>
      <c r="J30" s="66" t="s">
        <v>35</v>
      </c>
      <c r="K30" s="100" t="s">
        <v>10</v>
      </c>
      <c r="L30" s="66" t="s">
        <v>11</v>
      </c>
      <c r="M30" s="66" t="s">
        <v>12</v>
      </c>
      <c r="N30" s="66" t="s">
        <v>35</v>
      </c>
      <c r="O30" s="100" t="s">
        <v>10</v>
      </c>
      <c r="P30" s="21"/>
      <c r="Q30" s="83"/>
    </row>
    <row r="31" spans="2:17" ht="15.6" x14ac:dyDescent="0.25">
      <c r="B31" s="82"/>
      <c r="C31" s="66" t="s">
        <v>33</v>
      </c>
      <c r="D31" s="94"/>
      <c r="E31" s="95"/>
      <c r="F31" s="96"/>
      <c r="G31" s="101">
        <f>D31*E31</f>
        <v>0</v>
      </c>
      <c r="H31" s="98"/>
      <c r="I31" s="95"/>
      <c r="J31" s="96"/>
      <c r="K31" s="101">
        <f>H31*I31</f>
        <v>0</v>
      </c>
      <c r="L31" s="98"/>
      <c r="M31" s="95"/>
      <c r="N31" s="96"/>
      <c r="O31" s="101">
        <f>L31*M31</f>
        <v>0</v>
      </c>
      <c r="P31" s="21"/>
      <c r="Q31" s="83"/>
    </row>
    <row r="32" spans="2:17" ht="14.4" x14ac:dyDescent="0.25">
      <c r="B32" s="82"/>
      <c r="C32" s="66" t="s">
        <v>13</v>
      </c>
      <c r="D32" s="94"/>
      <c r="E32" s="95"/>
      <c r="F32" s="96"/>
      <c r="G32" s="102">
        <f t="shared" ref="G32:G43" si="0">D32*E32</f>
        <v>0</v>
      </c>
      <c r="H32" s="98"/>
      <c r="I32" s="95"/>
      <c r="J32" s="96"/>
      <c r="K32" s="102">
        <f t="shared" ref="K32:K43" si="1">H32*I32</f>
        <v>0</v>
      </c>
      <c r="L32" s="98"/>
      <c r="M32" s="95"/>
      <c r="N32" s="96"/>
      <c r="O32" s="102">
        <f t="shared" ref="O32:O43" si="2">L32*M32</f>
        <v>0</v>
      </c>
      <c r="P32" s="21"/>
      <c r="Q32" s="83"/>
    </row>
    <row r="33" spans="2:17" ht="14.4" x14ac:dyDescent="0.25">
      <c r="B33" s="82"/>
      <c r="C33" s="66">
        <v>90</v>
      </c>
      <c r="D33" s="94"/>
      <c r="E33" s="95"/>
      <c r="F33" s="96"/>
      <c r="G33" s="102">
        <f t="shared" si="0"/>
        <v>0</v>
      </c>
      <c r="H33" s="98"/>
      <c r="I33" s="95"/>
      <c r="J33" s="96"/>
      <c r="K33" s="102">
        <f t="shared" si="1"/>
        <v>0</v>
      </c>
      <c r="L33" s="98"/>
      <c r="M33" s="95"/>
      <c r="N33" s="96"/>
      <c r="O33" s="102">
        <f t="shared" si="2"/>
        <v>0</v>
      </c>
      <c r="P33" s="21"/>
      <c r="Q33" s="83"/>
    </row>
    <row r="34" spans="2:17" ht="14.4" x14ac:dyDescent="0.25">
      <c r="B34" s="82"/>
      <c r="C34" s="66">
        <v>80</v>
      </c>
      <c r="D34" s="94"/>
      <c r="E34" s="95"/>
      <c r="F34" s="96"/>
      <c r="G34" s="102">
        <f t="shared" si="0"/>
        <v>0</v>
      </c>
      <c r="H34" s="98"/>
      <c r="I34" s="95"/>
      <c r="J34" s="96"/>
      <c r="K34" s="102">
        <f t="shared" si="1"/>
        <v>0</v>
      </c>
      <c r="L34" s="98"/>
      <c r="M34" s="95"/>
      <c r="N34" s="96"/>
      <c r="O34" s="102">
        <f t="shared" si="2"/>
        <v>0</v>
      </c>
      <c r="P34" s="21"/>
      <c r="Q34" s="83"/>
    </row>
    <row r="35" spans="2:17" ht="14.4" x14ac:dyDescent="0.25">
      <c r="B35" s="82"/>
      <c r="C35" s="66">
        <v>70</v>
      </c>
      <c r="D35" s="94"/>
      <c r="E35" s="95"/>
      <c r="F35" s="96"/>
      <c r="G35" s="102">
        <f t="shared" si="0"/>
        <v>0</v>
      </c>
      <c r="H35" s="98"/>
      <c r="I35" s="95"/>
      <c r="J35" s="96"/>
      <c r="K35" s="102">
        <f t="shared" si="1"/>
        <v>0</v>
      </c>
      <c r="L35" s="98"/>
      <c r="M35" s="95"/>
      <c r="N35" s="96"/>
      <c r="O35" s="102">
        <f t="shared" si="2"/>
        <v>0</v>
      </c>
      <c r="P35" s="21"/>
      <c r="Q35" s="83"/>
    </row>
    <row r="36" spans="2:17" ht="14.4" x14ac:dyDescent="0.25">
      <c r="B36" s="82"/>
      <c r="C36" s="66">
        <v>60</v>
      </c>
      <c r="D36" s="94"/>
      <c r="E36" s="95"/>
      <c r="F36" s="96"/>
      <c r="G36" s="102">
        <f t="shared" si="0"/>
        <v>0</v>
      </c>
      <c r="H36" s="98"/>
      <c r="I36" s="95"/>
      <c r="J36" s="96"/>
      <c r="K36" s="102">
        <f t="shared" si="1"/>
        <v>0</v>
      </c>
      <c r="L36" s="98"/>
      <c r="M36" s="95"/>
      <c r="N36" s="96"/>
      <c r="O36" s="102">
        <f t="shared" si="2"/>
        <v>0</v>
      </c>
      <c r="P36" s="21"/>
      <c r="Q36" s="83"/>
    </row>
    <row r="37" spans="2:17" ht="14.4" x14ac:dyDescent="0.25">
      <c r="B37" s="82"/>
      <c r="C37" s="66">
        <v>50</v>
      </c>
      <c r="D37" s="94"/>
      <c r="E37" s="95"/>
      <c r="F37" s="96"/>
      <c r="G37" s="102">
        <f t="shared" si="0"/>
        <v>0</v>
      </c>
      <c r="H37" s="98"/>
      <c r="I37" s="95"/>
      <c r="J37" s="96"/>
      <c r="K37" s="102">
        <f t="shared" si="1"/>
        <v>0</v>
      </c>
      <c r="L37" s="98"/>
      <c r="M37" s="95"/>
      <c r="N37" s="96"/>
      <c r="O37" s="102">
        <f t="shared" si="2"/>
        <v>0</v>
      </c>
      <c r="P37" s="21"/>
      <c r="Q37" s="83"/>
    </row>
    <row r="38" spans="2:17" ht="14.4" x14ac:dyDescent="0.25">
      <c r="B38" s="82"/>
      <c r="C38" s="66">
        <v>40</v>
      </c>
      <c r="D38" s="94"/>
      <c r="E38" s="95"/>
      <c r="F38" s="96"/>
      <c r="G38" s="102">
        <f t="shared" si="0"/>
        <v>0</v>
      </c>
      <c r="H38" s="98"/>
      <c r="I38" s="95"/>
      <c r="J38" s="96"/>
      <c r="K38" s="102">
        <f t="shared" si="1"/>
        <v>0</v>
      </c>
      <c r="L38" s="98"/>
      <c r="M38" s="95"/>
      <c r="N38" s="96"/>
      <c r="O38" s="102">
        <f t="shared" si="2"/>
        <v>0</v>
      </c>
      <c r="P38" s="21"/>
      <c r="Q38" s="83"/>
    </row>
    <row r="39" spans="2:17" ht="14.4" x14ac:dyDescent="0.25">
      <c r="B39" s="82"/>
      <c r="C39" s="66">
        <v>30</v>
      </c>
      <c r="D39" s="94"/>
      <c r="E39" s="95"/>
      <c r="F39" s="96"/>
      <c r="G39" s="102">
        <f t="shared" si="0"/>
        <v>0</v>
      </c>
      <c r="H39" s="98"/>
      <c r="I39" s="95"/>
      <c r="J39" s="96"/>
      <c r="K39" s="102">
        <f t="shared" si="1"/>
        <v>0</v>
      </c>
      <c r="L39" s="98"/>
      <c r="M39" s="95"/>
      <c r="N39" s="96"/>
      <c r="O39" s="102">
        <f t="shared" si="2"/>
        <v>0</v>
      </c>
      <c r="P39" s="21"/>
      <c r="Q39" s="83"/>
    </row>
    <row r="40" spans="2:17" ht="14.4" x14ac:dyDescent="0.25">
      <c r="B40" s="82"/>
      <c r="C40" s="66">
        <v>20</v>
      </c>
      <c r="D40" s="94"/>
      <c r="E40" s="95"/>
      <c r="F40" s="96"/>
      <c r="G40" s="102">
        <f t="shared" si="0"/>
        <v>0</v>
      </c>
      <c r="H40" s="98"/>
      <c r="I40" s="95"/>
      <c r="J40" s="96"/>
      <c r="K40" s="102">
        <f t="shared" si="1"/>
        <v>0</v>
      </c>
      <c r="L40" s="98"/>
      <c r="M40" s="95"/>
      <c r="N40" s="96"/>
      <c r="O40" s="102">
        <f t="shared" si="2"/>
        <v>0</v>
      </c>
      <c r="P40" s="21"/>
      <c r="Q40" s="83"/>
    </row>
    <row r="41" spans="2:17" ht="14.4" x14ac:dyDescent="0.25">
      <c r="B41" s="82"/>
      <c r="C41" s="66">
        <v>10</v>
      </c>
      <c r="D41" s="94"/>
      <c r="E41" s="95"/>
      <c r="F41" s="96"/>
      <c r="G41" s="102">
        <f t="shared" si="0"/>
        <v>0</v>
      </c>
      <c r="H41" s="98"/>
      <c r="I41" s="95"/>
      <c r="J41" s="96"/>
      <c r="K41" s="102">
        <f t="shared" si="1"/>
        <v>0</v>
      </c>
      <c r="L41" s="98"/>
      <c r="M41" s="95"/>
      <c r="N41" s="96"/>
      <c r="O41" s="102">
        <f t="shared" si="2"/>
        <v>0</v>
      </c>
      <c r="P41" s="21"/>
      <c r="Q41" s="83"/>
    </row>
    <row r="42" spans="2:17" ht="14.4" x14ac:dyDescent="0.25">
      <c r="B42" s="82"/>
      <c r="C42" s="66">
        <v>0</v>
      </c>
      <c r="D42" s="94"/>
      <c r="E42" s="95"/>
      <c r="F42" s="96"/>
      <c r="G42" s="102">
        <f t="shared" si="0"/>
        <v>0</v>
      </c>
      <c r="H42" s="98"/>
      <c r="I42" s="95"/>
      <c r="J42" s="96"/>
      <c r="K42" s="102">
        <f t="shared" si="1"/>
        <v>0</v>
      </c>
      <c r="L42" s="98"/>
      <c r="M42" s="95"/>
      <c r="N42" s="96"/>
      <c r="O42" s="102">
        <f t="shared" si="2"/>
        <v>0</v>
      </c>
      <c r="P42" s="21"/>
      <c r="Q42" s="83"/>
    </row>
    <row r="43" spans="2:17" ht="16.2" thickBot="1" x14ac:dyDescent="0.3">
      <c r="B43" s="82"/>
      <c r="C43" s="66" t="s">
        <v>34</v>
      </c>
      <c r="D43" s="73">
        <f>D42</f>
        <v>0</v>
      </c>
      <c r="E43" s="74">
        <v>0</v>
      </c>
      <c r="F43" s="97">
        <f>F42</f>
        <v>0</v>
      </c>
      <c r="G43" s="103">
        <f t="shared" si="0"/>
        <v>0</v>
      </c>
      <c r="H43" s="99">
        <f>H42</f>
        <v>0</v>
      </c>
      <c r="I43" s="74">
        <v>0</v>
      </c>
      <c r="J43" s="97">
        <f>J42</f>
        <v>0</v>
      </c>
      <c r="K43" s="104">
        <f t="shared" si="1"/>
        <v>0</v>
      </c>
      <c r="L43" s="99">
        <f>L42</f>
        <v>0</v>
      </c>
      <c r="M43" s="74">
        <v>0</v>
      </c>
      <c r="N43" s="97">
        <f>N42</f>
        <v>0</v>
      </c>
      <c r="O43" s="104">
        <f t="shared" si="2"/>
        <v>0</v>
      </c>
      <c r="P43" s="21"/>
      <c r="Q43" s="83"/>
    </row>
    <row r="44" spans="2:17" ht="14.4" x14ac:dyDescent="0.25">
      <c r="B44" s="82"/>
      <c r="C44" s="69" t="s">
        <v>30</v>
      </c>
      <c r="D44" s="205"/>
      <c r="E44" s="205"/>
      <c r="F44" s="205"/>
      <c r="G44" s="206"/>
      <c r="H44" s="205"/>
      <c r="I44" s="205"/>
      <c r="J44" s="205"/>
      <c r="K44" s="206"/>
      <c r="L44" s="205"/>
      <c r="M44" s="205"/>
      <c r="N44" s="205"/>
      <c r="O44" s="206"/>
      <c r="P44" s="21"/>
      <c r="Q44" s="83"/>
    </row>
    <row r="45" spans="2:17" x14ac:dyDescent="0.25">
      <c r="B45" s="82"/>
      <c r="C45" s="89"/>
      <c r="D45" s="21"/>
      <c r="E45" s="21"/>
      <c r="F45" s="21"/>
      <c r="G45" s="21"/>
      <c r="H45" s="21"/>
      <c r="I45" s="21"/>
      <c r="J45" s="21"/>
      <c r="K45" s="21"/>
      <c r="L45" s="21"/>
      <c r="M45" s="21"/>
      <c r="N45" s="21"/>
      <c r="O45" s="21"/>
      <c r="P45" s="21"/>
      <c r="Q45" s="83"/>
    </row>
    <row r="46" spans="2:17" x14ac:dyDescent="0.25">
      <c r="B46" s="82"/>
      <c r="C46" s="89"/>
      <c r="D46" s="21"/>
      <c r="E46" s="21"/>
      <c r="F46" s="21"/>
      <c r="G46" s="21"/>
      <c r="H46" s="21"/>
      <c r="I46" s="21"/>
      <c r="J46" s="21"/>
      <c r="K46" s="21"/>
      <c r="L46" s="21"/>
      <c r="M46" s="21"/>
      <c r="N46" s="21"/>
      <c r="O46" s="21"/>
      <c r="P46" s="21"/>
      <c r="Q46" s="83"/>
    </row>
    <row r="47" spans="2:17" x14ac:dyDescent="0.25">
      <c r="B47" s="82"/>
      <c r="C47" s="89"/>
      <c r="D47" s="21"/>
      <c r="E47" s="21"/>
      <c r="F47" s="21"/>
      <c r="G47" s="21"/>
      <c r="H47" s="21"/>
      <c r="I47" s="21"/>
      <c r="J47" s="21"/>
      <c r="K47" s="21"/>
      <c r="L47" s="21"/>
      <c r="M47" s="21"/>
      <c r="N47" s="21"/>
      <c r="O47" s="21"/>
      <c r="P47" s="21"/>
      <c r="Q47" s="83"/>
    </row>
    <row r="48" spans="2:17" x14ac:dyDescent="0.25">
      <c r="B48" s="82"/>
      <c r="C48" s="89"/>
      <c r="D48" s="21"/>
      <c r="E48" s="21"/>
      <c r="F48" s="21"/>
      <c r="G48" s="21"/>
      <c r="H48" s="21"/>
      <c r="I48" s="21"/>
      <c r="J48" s="21"/>
      <c r="K48" s="21"/>
      <c r="L48" s="21"/>
      <c r="M48" s="21"/>
      <c r="N48" s="21"/>
      <c r="O48" s="21"/>
      <c r="P48" s="21"/>
      <c r="Q48" s="83"/>
    </row>
    <row r="49" spans="2:17" x14ac:dyDescent="0.25">
      <c r="B49" s="82"/>
      <c r="C49" s="89"/>
      <c r="D49" s="21"/>
      <c r="E49" s="21"/>
      <c r="F49" s="21"/>
      <c r="G49" s="21"/>
      <c r="H49" s="21"/>
      <c r="I49" s="21"/>
      <c r="J49" s="21"/>
      <c r="K49" s="21"/>
      <c r="L49" s="21"/>
      <c r="M49" s="21"/>
      <c r="N49" s="21"/>
      <c r="O49" s="21"/>
      <c r="P49" s="21"/>
      <c r="Q49" s="83"/>
    </row>
    <row r="50" spans="2:17" x14ac:dyDescent="0.25">
      <c r="B50" s="82"/>
      <c r="C50" s="89"/>
      <c r="D50" s="21"/>
      <c r="E50" s="21"/>
      <c r="F50" s="21"/>
      <c r="G50" s="21"/>
      <c r="H50" s="21"/>
      <c r="I50" s="21"/>
      <c r="J50" s="21"/>
      <c r="K50" s="21"/>
      <c r="L50" s="21"/>
      <c r="M50" s="21"/>
      <c r="N50" s="21"/>
      <c r="O50" s="21"/>
      <c r="P50" s="21"/>
      <c r="Q50" s="83"/>
    </row>
    <row r="51" spans="2:17" x14ac:dyDescent="0.25">
      <c r="B51" s="82"/>
      <c r="C51" s="89"/>
      <c r="D51" s="21"/>
      <c r="E51" s="21"/>
      <c r="F51" s="21"/>
      <c r="G51" s="21"/>
      <c r="H51" s="21"/>
      <c r="I51" s="21"/>
      <c r="J51" s="21"/>
      <c r="K51" s="21"/>
      <c r="L51" s="21"/>
      <c r="M51" s="21"/>
      <c r="N51" s="21"/>
      <c r="O51" s="21"/>
      <c r="P51" s="21"/>
      <c r="Q51" s="83"/>
    </row>
    <row r="52" spans="2:17" x14ac:dyDescent="0.25">
      <c r="B52" s="82"/>
      <c r="C52" s="89"/>
      <c r="D52" s="21"/>
      <c r="E52" s="21"/>
      <c r="F52" s="21"/>
      <c r="G52" s="21"/>
      <c r="H52" s="21"/>
      <c r="I52" s="21"/>
      <c r="J52" s="21"/>
      <c r="K52" s="21"/>
      <c r="L52" s="21"/>
      <c r="M52" s="21"/>
      <c r="N52" s="21"/>
      <c r="O52" s="21"/>
      <c r="P52" s="21"/>
      <c r="Q52" s="83"/>
    </row>
    <row r="53" spans="2:17" x14ac:dyDescent="0.25">
      <c r="B53" s="82"/>
      <c r="C53" s="89"/>
      <c r="D53" s="21"/>
      <c r="E53" s="21"/>
      <c r="F53" s="21"/>
      <c r="G53" s="21"/>
      <c r="H53" s="21"/>
      <c r="I53" s="21"/>
      <c r="J53" s="21"/>
      <c r="K53" s="21"/>
      <c r="L53" s="21"/>
      <c r="M53" s="21"/>
      <c r="N53" s="21"/>
      <c r="O53" s="21"/>
      <c r="P53" s="21"/>
      <c r="Q53" s="83"/>
    </row>
    <row r="54" spans="2:17" x14ac:dyDescent="0.25">
      <c r="B54" s="82"/>
      <c r="C54" s="89"/>
      <c r="D54" s="21"/>
      <c r="E54" s="21"/>
      <c r="F54" s="21"/>
      <c r="G54" s="21"/>
      <c r="H54" s="21"/>
      <c r="I54" s="21"/>
      <c r="J54" s="21"/>
      <c r="K54" s="21"/>
      <c r="L54" s="21"/>
      <c r="M54" s="21"/>
      <c r="N54" s="21"/>
      <c r="O54" s="21"/>
      <c r="P54" s="21"/>
      <c r="Q54" s="83"/>
    </row>
    <row r="55" spans="2:17" x14ac:dyDescent="0.25">
      <c r="B55" s="82"/>
      <c r="C55" s="89"/>
      <c r="D55" s="21"/>
      <c r="E55" s="21"/>
      <c r="F55" s="21"/>
      <c r="G55" s="21"/>
      <c r="H55" s="21"/>
      <c r="I55" s="21"/>
      <c r="J55" s="21"/>
      <c r="K55" s="21"/>
      <c r="L55" s="21"/>
      <c r="M55" s="21"/>
      <c r="N55" s="21"/>
      <c r="O55" s="21"/>
      <c r="P55" s="21"/>
      <c r="Q55" s="83"/>
    </row>
    <row r="56" spans="2:17" x14ac:dyDescent="0.25">
      <c r="B56" s="82"/>
      <c r="C56" s="89"/>
      <c r="D56" s="21"/>
      <c r="E56" s="21"/>
      <c r="F56" s="21"/>
      <c r="G56" s="21"/>
      <c r="H56" s="21"/>
      <c r="I56" s="21"/>
      <c r="J56" s="21"/>
      <c r="K56" s="21"/>
      <c r="L56" s="21"/>
      <c r="M56" s="21"/>
      <c r="N56" s="21"/>
      <c r="O56" s="21"/>
      <c r="P56" s="21"/>
      <c r="Q56" s="83"/>
    </row>
    <row r="57" spans="2:17" x14ac:dyDescent="0.25">
      <c r="B57" s="82"/>
      <c r="C57" s="89"/>
      <c r="D57" s="21"/>
      <c r="E57" s="21"/>
      <c r="F57" s="21"/>
      <c r="G57" s="21"/>
      <c r="H57" s="21"/>
      <c r="I57" s="21"/>
      <c r="J57" s="21"/>
      <c r="K57" s="21"/>
      <c r="L57" s="21"/>
      <c r="M57" s="21"/>
      <c r="N57" s="21"/>
      <c r="O57" s="21"/>
      <c r="P57" s="21"/>
      <c r="Q57" s="83"/>
    </row>
    <row r="58" spans="2:17" x14ac:dyDescent="0.25">
      <c r="B58" s="82"/>
      <c r="C58" s="21"/>
      <c r="D58" s="21"/>
      <c r="E58" s="21"/>
      <c r="F58" s="21"/>
      <c r="G58" s="21"/>
      <c r="H58" s="21"/>
      <c r="I58" s="21"/>
      <c r="J58" s="21"/>
      <c r="K58" s="21"/>
      <c r="L58" s="21"/>
      <c r="M58" s="21"/>
      <c r="N58" s="21"/>
      <c r="O58" s="21"/>
      <c r="P58" s="21"/>
      <c r="Q58" s="83"/>
    </row>
    <row r="59" spans="2:17" x14ac:dyDescent="0.25">
      <c r="B59" s="82"/>
      <c r="C59" s="21"/>
      <c r="D59" s="21"/>
      <c r="E59" s="21"/>
      <c r="F59" s="21"/>
      <c r="G59" s="21"/>
      <c r="H59" s="21"/>
      <c r="I59" s="21"/>
      <c r="J59" s="21"/>
      <c r="K59" s="21"/>
      <c r="L59" s="21"/>
      <c r="M59" s="21"/>
      <c r="N59" s="21"/>
      <c r="O59" s="21"/>
      <c r="P59" s="21"/>
      <c r="Q59" s="83"/>
    </row>
    <row r="60" spans="2:17" ht="14.4" thickBot="1" x14ac:dyDescent="0.3">
      <c r="B60" s="84"/>
      <c r="C60" s="86"/>
      <c r="D60" s="86"/>
      <c r="E60" s="86"/>
      <c r="F60" s="86"/>
      <c r="G60" s="86"/>
      <c r="H60" s="86"/>
      <c r="I60" s="86"/>
      <c r="J60" s="86"/>
      <c r="K60" s="86"/>
      <c r="L60" s="86"/>
      <c r="M60" s="86"/>
      <c r="N60" s="86"/>
      <c r="O60" s="86"/>
      <c r="P60" s="86"/>
      <c r="Q60" s="87"/>
    </row>
    <row r="61" spans="2:17" ht="14.4" thickBot="1" x14ac:dyDescent="0.3">
      <c r="B61" s="16"/>
      <c r="C61" s="16"/>
      <c r="D61" s="16"/>
      <c r="E61" s="16"/>
      <c r="F61" s="16"/>
      <c r="G61" s="16"/>
      <c r="H61" s="16"/>
      <c r="I61" s="16"/>
      <c r="J61" s="16"/>
      <c r="K61" s="16"/>
      <c r="L61" s="16"/>
      <c r="M61" s="16"/>
      <c r="N61" s="16"/>
      <c r="O61" s="16"/>
      <c r="P61" s="16"/>
      <c r="Q61" s="16"/>
    </row>
    <row r="62" spans="2:17" x14ac:dyDescent="0.25">
      <c r="B62" s="79"/>
      <c r="C62" s="80"/>
      <c r="D62" s="80"/>
      <c r="E62" s="80"/>
      <c r="F62" s="80"/>
      <c r="G62" s="80"/>
      <c r="H62" s="80"/>
      <c r="I62" s="80"/>
      <c r="J62" s="80"/>
      <c r="K62" s="80"/>
      <c r="L62" s="80"/>
      <c r="M62" s="80"/>
      <c r="N62" s="80"/>
      <c r="O62" s="80"/>
      <c r="P62" s="80"/>
      <c r="Q62" s="81"/>
    </row>
    <row r="63" spans="2:17" ht="16.8" x14ac:dyDescent="0.3">
      <c r="B63" s="82"/>
      <c r="C63" s="162" t="s">
        <v>74</v>
      </c>
      <c r="D63" s="162"/>
      <c r="E63" s="162"/>
      <c r="F63" s="162"/>
      <c r="G63" s="162"/>
      <c r="H63" s="162"/>
      <c r="I63" s="162"/>
      <c r="J63" s="162"/>
      <c r="K63" s="162"/>
      <c r="L63" s="162"/>
      <c r="M63" s="162"/>
      <c r="N63" s="162"/>
      <c r="O63" s="162"/>
      <c r="P63" s="162"/>
      <c r="Q63" s="83"/>
    </row>
    <row r="64" spans="2:17" ht="45" customHeight="1" x14ac:dyDescent="0.25">
      <c r="B64" s="82"/>
      <c r="C64" s="196" t="s">
        <v>97</v>
      </c>
      <c r="D64" s="196"/>
      <c r="E64" s="196"/>
      <c r="F64" s="196"/>
      <c r="G64" s="196"/>
      <c r="H64" s="196"/>
      <c r="I64" s="196"/>
      <c r="J64" s="196"/>
      <c r="K64" s="196"/>
      <c r="L64" s="196"/>
      <c r="M64" s="196"/>
      <c r="N64" s="196"/>
      <c r="O64" s="196"/>
      <c r="P64" s="196"/>
      <c r="Q64" s="83"/>
    </row>
    <row r="65" spans="2:17" x14ac:dyDescent="0.25">
      <c r="B65" s="82"/>
      <c r="C65" s="195"/>
      <c r="D65" s="195"/>
      <c r="E65" s="195"/>
      <c r="F65" s="195"/>
      <c r="G65" s="195"/>
      <c r="H65" s="195"/>
      <c r="I65" s="195"/>
      <c r="J65" s="195"/>
      <c r="K65" s="195"/>
      <c r="L65" s="195"/>
      <c r="M65" s="195"/>
      <c r="N65" s="195"/>
      <c r="O65" s="195"/>
      <c r="P65" s="195"/>
      <c r="Q65" s="83"/>
    </row>
    <row r="66" spans="2:17" x14ac:dyDescent="0.25">
      <c r="B66" s="82"/>
      <c r="C66" s="195"/>
      <c r="D66" s="195"/>
      <c r="E66" s="195"/>
      <c r="F66" s="195"/>
      <c r="G66" s="195"/>
      <c r="H66" s="195"/>
      <c r="I66" s="195"/>
      <c r="J66" s="195"/>
      <c r="K66" s="195"/>
      <c r="L66" s="195"/>
      <c r="M66" s="195"/>
      <c r="N66" s="195"/>
      <c r="O66" s="195"/>
      <c r="P66" s="195"/>
      <c r="Q66" s="83"/>
    </row>
    <row r="67" spans="2:17" x14ac:dyDescent="0.25">
      <c r="B67" s="82"/>
      <c r="C67" s="195"/>
      <c r="D67" s="195"/>
      <c r="E67" s="195"/>
      <c r="F67" s="195"/>
      <c r="G67" s="195"/>
      <c r="H67" s="195"/>
      <c r="I67" s="195"/>
      <c r="J67" s="195"/>
      <c r="K67" s="195"/>
      <c r="L67" s="195"/>
      <c r="M67" s="195"/>
      <c r="N67" s="195"/>
      <c r="O67" s="195"/>
      <c r="P67" s="195"/>
      <c r="Q67" s="83"/>
    </row>
    <row r="68" spans="2:17" x14ac:dyDescent="0.25">
      <c r="B68" s="82"/>
      <c r="C68" s="195"/>
      <c r="D68" s="195"/>
      <c r="E68" s="195"/>
      <c r="F68" s="195"/>
      <c r="G68" s="195"/>
      <c r="H68" s="195"/>
      <c r="I68" s="195"/>
      <c r="J68" s="195"/>
      <c r="K68" s="195"/>
      <c r="L68" s="195"/>
      <c r="M68" s="195"/>
      <c r="N68" s="195"/>
      <c r="O68" s="195"/>
      <c r="P68" s="195"/>
      <c r="Q68" s="83"/>
    </row>
    <row r="69" spans="2:17" x14ac:dyDescent="0.25">
      <c r="B69" s="82"/>
      <c r="C69" s="195"/>
      <c r="D69" s="195"/>
      <c r="E69" s="195"/>
      <c r="F69" s="195"/>
      <c r="G69" s="195"/>
      <c r="H69" s="195"/>
      <c r="I69" s="195"/>
      <c r="J69" s="195"/>
      <c r="K69" s="195"/>
      <c r="L69" s="195"/>
      <c r="M69" s="195"/>
      <c r="N69" s="195"/>
      <c r="O69" s="195"/>
      <c r="P69" s="195"/>
      <c r="Q69" s="83"/>
    </row>
    <row r="70" spans="2:17" x14ac:dyDescent="0.25">
      <c r="B70" s="82"/>
      <c r="C70" s="195"/>
      <c r="D70" s="195"/>
      <c r="E70" s="195"/>
      <c r="F70" s="195"/>
      <c r="G70" s="195"/>
      <c r="H70" s="195"/>
      <c r="I70" s="195"/>
      <c r="J70" s="195"/>
      <c r="K70" s="195"/>
      <c r="L70" s="195"/>
      <c r="M70" s="195"/>
      <c r="N70" s="195"/>
      <c r="O70" s="195"/>
      <c r="P70" s="195"/>
      <c r="Q70" s="83"/>
    </row>
    <row r="71" spans="2:17" x14ac:dyDescent="0.25">
      <c r="B71" s="82"/>
      <c r="C71" s="195"/>
      <c r="D71" s="195"/>
      <c r="E71" s="195"/>
      <c r="F71" s="195"/>
      <c r="G71" s="195"/>
      <c r="H71" s="195"/>
      <c r="I71" s="195"/>
      <c r="J71" s="195"/>
      <c r="K71" s="195"/>
      <c r="L71" s="195"/>
      <c r="M71" s="195"/>
      <c r="N71" s="195"/>
      <c r="O71" s="195"/>
      <c r="P71" s="195"/>
      <c r="Q71" s="83"/>
    </row>
    <row r="72" spans="2:17" x14ac:dyDescent="0.25">
      <c r="B72" s="82"/>
      <c r="C72" s="195"/>
      <c r="D72" s="195"/>
      <c r="E72" s="195"/>
      <c r="F72" s="195"/>
      <c r="G72" s="195"/>
      <c r="H72" s="195"/>
      <c r="I72" s="195"/>
      <c r="J72" s="195"/>
      <c r="K72" s="195"/>
      <c r="L72" s="195"/>
      <c r="M72" s="195"/>
      <c r="N72" s="195"/>
      <c r="O72" s="195"/>
      <c r="P72" s="195"/>
      <c r="Q72" s="83"/>
    </row>
    <row r="73" spans="2:17" ht="39" customHeight="1" x14ac:dyDescent="0.25">
      <c r="B73" s="82"/>
      <c r="C73" s="165" t="s">
        <v>98</v>
      </c>
      <c r="D73" s="165"/>
      <c r="E73" s="165"/>
      <c r="F73" s="165"/>
      <c r="G73" s="165"/>
      <c r="H73" s="165"/>
      <c r="I73" s="165"/>
      <c r="J73" s="165"/>
      <c r="K73" s="165"/>
      <c r="L73" s="165"/>
      <c r="M73" s="165"/>
      <c r="N73" s="165"/>
      <c r="O73" s="165"/>
      <c r="P73" s="165"/>
      <c r="Q73" s="83"/>
    </row>
    <row r="74" spans="2:17" x14ac:dyDescent="0.25">
      <c r="B74" s="82"/>
      <c r="C74" s="204"/>
      <c r="D74" s="204"/>
      <c r="E74" s="204"/>
      <c r="F74" s="204"/>
      <c r="G74" s="204"/>
      <c r="H74" s="204"/>
      <c r="I74" s="204"/>
      <c r="J74" s="204"/>
      <c r="K74" s="204"/>
      <c r="L74" s="204"/>
      <c r="M74" s="204"/>
      <c r="N74" s="204"/>
      <c r="O74" s="204"/>
      <c r="P74" s="204"/>
      <c r="Q74" s="83"/>
    </row>
    <row r="75" spans="2:17" x14ac:dyDescent="0.25">
      <c r="B75" s="82"/>
      <c r="C75" s="204"/>
      <c r="D75" s="204"/>
      <c r="E75" s="204"/>
      <c r="F75" s="204"/>
      <c r="G75" s="204"/>
      <c r="H75" s="204"/>
      <c r="I75" s="204"/>
      <c r="J75" s="204"/>
      <c r="K75" s="204"/>
      <c r="L75" s="204"/>
      <c r="M75" s="204"/>
      <c r="N75" s="204"/>
      <c r="O75" s="204"/>
      <c r="P75" s="204"/>
      <c r="Q75" s="83"/>
    </row>
    <row r="76" spans="2:17" x14ac:dyDescent="0.25">
      <c r="B76" s="82"/>
      <c r="C76" s="204"/>
      <c r="D76" s="204"/>
      <c r="E76" s="204"/>
      <c r="F76" s="204"/>
      <c r="G76" s="204"/>
      <c r="H76" s="204"/>
      <c r="I76" s="204"/>
      <c r="J76" s="204"/>
      <c r="K76" s="204"/>
      <c r="L76" s="204"/>
      <c r="M76" s="204"/>
      <c r="N76" s="204"/>
      <c r="O76" s="204"/>
      <c r="P76" s="204"/>
      <c r="Q76" s="83"/>
    </row>
    <row r="77" spans="2:17" x14ac:dyDescent="0.25">
      <c r="B77" s="82"/>
      <c r="C77" s="204"/>
      <c r="D77" s="204"/>
      <c r="E77" s="204"/>
      <c r="F77" s="204"/>
      <c r="G77" s="204"/>
      <c r="H77" s="204"/>
      <c r="I77" s="204"/>
      <c r="J77" s="204"/>
      <c r="K77" s="204"/>
      <c r="L77" s="204"/>
      <c r="M77" s="204"/>
      <c r="N77" s="204"/>
      <c r="O77" s="204"/>
      <c r="P77" s="204"/>
      <c r="Q77" s="83"/>
    </row>
    <row r="78" spans="2:17" x14ac:dyDescent="0.25">
      <c r="B78" s="82"/>
      <c r="C78" s="204"/>
      <c r="D78" s="204"/>
      <c r="E78" s="204"/>
      <c r="F78" s="204"/>
      <c r="G78" s="204"/>
      <c r="H78" s="204"/>
      <c r="I78" s="204"/>
      <c r="J78" s="204"/>
      <c r="K78" s="204"/>
      <c r="L78" s="204"/>
      <c r="M78" s="204"/>
      <c r="N78" s="204"/>
      <c r="O78" s="204"/>
      <c r="P78" s="204"/>
      <c r="Q78" s="83"/>
    </row>
    <row r="79" spans="2:17" x14ac:dyDescent="0.25">
      <c r="B79" s="82"/>
      <c r="C79" s="204"/>
      <c r="D79" s="204"/>
      <c r="E79" s="204"/>
      <c r="F79" s="204"/>
      <c r="G79" s="204"/>
      <c r="H79" s="204"/>
      <c r="I79" s="204"/>
      <c r="J79" s="204"/>
      <c r="K79" s="204"/>
      <c r="L79" s="204"/>
      <c r="M79" s="204"/>
      <c r="N79" s="204"/>
      <c r="O79" s="204"/>
      <c r="P79" s="204"/>
      <c r="Q79" s="83"/>
    </row>
    <row r="80" spans="2:17" x14ac:dyDescent="0.25">
      <c r="B80" s="82"/>
      <c r="C80" s="204"/>
      <c r="D80" s="204"/>
      <c r="E80" s="204"/>
      <c r="F80" s="204"/>
      <c r="G80" s="204"/>
      <c r="H80" s="204"/>
      <c r="I80" s="204"/>
      <c r="J80" s="204"/>
      <c r="K80" s="204"/>
      <c r="L80" s="204"/>
      <c r="M80" s="204"/>
      <c r="N80" s="204"/>
      <c r="O80" s="204"/>
      <c r="P80" s="204"/>
      <c r="Q80" s="83"/>
    </row>
    <row r="81" spans="2:17" ht="14.4" thickBot="1" x14ac:dyDescent="0.3">
      <c r="B81" s="84"/>
      <c r="C81" s="86"/>
      <c r="D81" s="86"/>
      <c r="E81" s="86"/>
      <c r="F81" s="86"/>
      <c r="G81" s="86"/>
      <c r="H81" s="86"/>
      <c r="I81" s="86"/>
      <c r="J81" s="86"/>
      <c r="K81" s="86"/>
      <c r="L81" s="86"/>
      <c r="M81" s="86"/>
      <c r="N81" s="86"/>
      <c r="O81" s="86"/>
      <c r="P81" s="86"/>
      <c r="Q81" s="87"/>
    </row>
  </sheetData>
  <sheetProtection algorithmName="SHA-512" hashValue="1TW16qVXkradkQ6TFY4oM+a+tWNLAHNJ8kGR/T9g/gF3UOcqo6BocggaCH0e4JwFJ0Dd73ks6tbRpDAV8iYdCg==" saltValue="rxLOhEFlDePjDlPf8fqJqA==" spinCount="100000" sheet="1" selectLockedCells="1"/>
  <mergeCells count="34">
    <mergeCell ref="C74:P80"/>
    <mergeCell ref="D44:G44"/>
    <mergeCell ref="H44:K44"/>
    <mergeCell ref="C63:P63"/>
    <mergeCell ref="C64:P64"/>
    <mergeCell ref="C65:P72"/>
    <mergeCell ref="C73:P73"/>
    <mergeCell ref="L44:O44"/>
    <mergeCell ref="C26:P26"/>
    <mergeCell ref="C28:C29"/>
    <mergeCell ref="D28:G28"/>
    <mergeCell ref="H28:K28"/>
    <mergeCell ref="C18:F18"/>
    <mergeCell ref="C19:H19"/>
    <mergeCell ref="C20:F20"/>
    <mergeCell ref="C21:F21"/>
    <mergeCell ref="C22:F22"/>
    <mergeCell ref="L28:O28"/>
    <mergeCell ref="C17:F17"/>
    <mergeCell ref="C1:P1"/>
    <mergeCell ref="B2:Q3"/>
    <mergeCell ref="D4:P4"/>
    <mergeCell ref="D5:P5"/>
    <mergeCell ref="C6:P6"/>
    <mergeCell ref="D8:H8"/>
    <mergeCell ref="I8:P22"/>
    <mergeCell ref="C9:H9"/>
    <mergeCell ref="C10:F10"/>
    <mergeCell ref="C11:F11"/>
    <mergeCell ref="C12:F12"/>
    <mergeCell ref="C13:F13"/>
    <mergeCell ref="C14:F14"/>
    <mergeCell ref="C15:F15"/>
    <mergeCell ref="C16:F16"/>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6"/>
  <sheetViews>
    <sheetView workbookViewId="0">
      <selection activeCell="K30" sqref="K30"/>
    </sheetView>
  </sheetViews>
  <sheetFormatPr defaultRowHeight="14.4" x14ac:dyDescent="0.3"/>
  <sheetData>
    <row r="1" spans="2:7" ht="15.6" x14ac:dyDescent="0.35">
      <c r="F1" s="2" t="s">
        <v>1</v>
      </c>
      <c r="G1" s="3" t="s">
        <v>2</v>
      </c>
    </row>
    <row r="2" spans="2:7" ht="15.6" x14ac:dyDescent="0.3">
      <c r="F2" s="2" t="s">
        <v>4</v>
      </c>
      <c r="G2" s="4" t="s">
        <v>5</v>
      </c>
    </row>
    <row r="3" spans="2:7" x14ac:dyDescent="0.3">
      <c r="G3" s="7">
        <v>999.55</v>
      </c>
    </row>
    <row r="4" spans="2:7" ht="15.6" x14ac:dyDescent="0.35">
      <c r="B4" s="1" t="s">
        <v>0</v>
      </c>
      <c r="C4" s="2" t="s">
        <v>1</v>
      </c>
      <c r="G4" s="7">
        <v>999.67</v>
      </c>
    </row>
    <row r="5" spans="2:7" x14ac:dyDescent="0.3">
      <c r="B5" s="1" t="s">
        <v>3</v>
      </c>
      <c r="C5" s="2" t="s">
        <v>4</v>
      </c>
      <c r="G5" s="7">
        <v>999.76</v>
      </c>
    </row>
    <row r="6" spans="2:7" x14ac:dyDescent="0.3">
      <c r="B6">
        <v>273.14999999999998</v>
      </c>
      <c r="C6" s="5">
        <v>4.2119999999999997</v>
      </c>
      <c r="D6">
        <f>E6+273.15</f>
        <v>273.14999999999998</v>
      </c>
      <c r="E6">
        <f>B6-273.15</f>
        <v>0</v>
      </c>
      <c r="F6" s="10">
        <v>4.2119999999999997</v>
      </c>
      <c r="G6" s="8">
        <v>999.84</v>
      </c>
    </row>
    <row r="7" spans="2:7" x14ac:dyDescent="0.3">
      <c r="B7">
        <v>283.14999999999998</v>
      </c>
      <c r="C7" s="5">
        <v>4.1909999999999998</v>
      </c>
      <c r="D7">
        <f t="shared" ref="D7:D70" si="0">E7+273.15</f>
        <v>274.14999999999998</v>
      </c>
      <c r="E7">
        <f>E6+1</f>
        <v>1</v>
      </c>
      <c r="F7" s="10">
        <f>$C$6-E7*0.1*($C$6-$C$7)</f>
        <v>4.2098999999999993</v>
      </c>
      <c r="G7" s="8">
        <v>999.9</v>
      </c>
    </row>
    <row r="8" spans="2:7" x14ac:dyDescent="0.3">
      <c r="B8">
        <f>B7+10</f>
        <v>293.14999999999998</v>
      </c>
      <c r="C8" s="5">
        <v>4.1829999999999998</v>
      </c>
      <c r="D8">
        <f t="shared" si="0"/>
        <v>275.14999999999998</v>
      </c>
      <c r="E8">
        <f t="shared" ref="E8:E15" si="1">E7+1</f>
        <v>2</v>
      </c>
      <c r="F8" s="10">
        <f t="shared" ref="F8:F15" si="2">$C$6-E8*0.1*($C$6-$C$7)</f>
        <v>4.2077999999999998</v>
      </c>
      <c r="G8" s="8">
        <v>999.94</v>
      </c>
    </row>
    <row r="9" spans="2:7" x14ac:dyDescent="0.3">
      <c r="B9">
        <f t="shared" ref="B9:B43" si="3">B8+10</f>
        <v>303.14999999999998</v>
      </c>
      <c r="C9" s="5">
        <v>4.1740000000000004</v>
      </c>
      <c r="D9">
        <f t="shared" si="0"/>
        <v>276.14999999999998</v>
      </c>
      <c r="E9">
        <f t="shared" si="1"/>
        <v>3</v>
      </c>
      <c r="F9" s="10">
        <f t="shared" si="2"/>
        <v>4.2056999999999993</v>
      </c>
      <c r="G9" s="8">
        <v>999.96</v>
      </c>
    </row>
    <row r="10" spans="2:7" x14ac:dyDescent="0.3">
      <c r="B10">
        <f t="shared" si="3"/>
        <v>313.14999999999998</v>
      </c>
      <c r="C10" s="5">
        <v>4.1740000000000004</v>
      </c>
      <c r="D10">
        <f t="shared" si="0"/>
        <v>277.14999999999998</v>
      </c>
      <c r="E10">
        <f t="shared" si="1"/>
        <v>4</v>
      </c>
      <c r="F10" s="10">
        <f t="shared" si="2"/>
        <v>4.2035999999999998</v>
      </c>
      <c r="G10" s="8">
        <v>999.97</v>
      </c>
    </row>
    <row r="11" spans="2:7" x14ac:dyDescent="0.3">
      <c r="B11">
        <f t="shared" si="3"/>
        <v>323.14999999999998</v>
      </c>
      <c r="C11" s="6">
        <v>4.1740000000000004</v>
      </c>
      <c r="D11">
        <f t="shared" si="0"/>
        <v>278.14999999999998</v>
      </c>
      <c r="E11">
        <f t="shared" si="1"/>
        <v>5</v>
      </c>
      <c r="F11" s="10">
        <f t="shared" si="2"/>
        <v>4.2014999999999993</v>
      </c>
      <c r="G11" s="8">
        <v>999.96</v>
      </c>
    </row>
    <row r="12" spans="2:7" x14ac:dyDescent="0.3">
      <c r="B12">
        <f t="shared" si="3"/>
        <v>333.15</v>
      </c>
      <c r="C12" s="6">
        <v>4.1790000000000003</v>
      </c>
      <c r="D12">
        <f t="shared" si="0"/>
        <v>279.14999999999998</v>
      </c>
      <c r="E12">
        <f t="shared" si="1"/>
        <v>6</v>
      </c>
      <c r="F12" s="10">
        <f t="shared" si="2"/>
        <v>4.1993999999999998</v>
      </c>
      <c r="G12" s="8">
        <v>999.94</v>
      </c>
    </row>
    <row r="13" spans="2:7" x14ac:dyDescent="0.3">
      <c r="B13">
        <f t="shared" si="3"/>
        <v>343.15</v>
      </c>
      <c r="C13" s="6">
        <v>4.1870000000000003</v>
      </c>
      <c r="D13">
        <f t="shared" si="0"/>
        <v>280.14999999999998</v>
      </c>
      <c r="E13">
        <f t="shared" si="1"/>
        <v>7</v>
      </c>
      <c r="F13" s="10">
        <f t="shared" si="2"/>
        <v>4.1972999999999994</v>
      </c>
      <c r="G13" s="8">
        <v>999.9</v>
      </c>
    </row>
    <row r="14" spans="2:7" x14ac:dyDescent="0.3">
      <c r="B14">
        <f t="shared" si="3"/>
        <v>353.15</v>
      </c>
      <c r="C14" s="6">
        <v>4.1950000000000003</v>
      </c>
      <c r="D14">
        <f t="shared" si="0"/>
        <v>281.14999999999998</v>
      </c>
      <c r="E14">
        <f t="shared" si="1"/>
        <v>8</v>
      </c>
      <c r="F14" s="10">
        <f t="shared" si="2"/>
        <v>4.1951999999999998</v>
      </c>
      <c r="G14" s="8">
        <v>999.85</v>
      </c>
    </row>
    <row r="15" spans="2:7" x14ac:dyDescent="0.3">
      <c r="B15">
        <f t="shared" si="3"/>
        <v>363.15</v>
      </c>
      <c r="C15" s="6">
        <v>4.2080000000000002</v>
      </c>
      <c r="D15">
        <f t="shared" si="0"/>
        <v>282.14999999999998</v>
      </c>
      <c r="E15">
        <f t="shared" si="1"/>
        <v>9</v>
      </c>
      <c r="F15" s="10">
        <f t="shared" si="2"/>
        <v>4.1930999999999994</v>
      </c>
      <c r="G15" s="8">
        <v>999.78</v>
      </c>
    </row>
    <row r="16" spans="2:7" x14ac:dyDescent="0.3">
      <c r="B16">
        <f t="shared" si="3"/>
        <v>373.15</v>
      </c>
      <c r="C16" s="5">
        <v>4.22</v>
      </c>
      <c r="D16">
        <f t="shared" si="0"/>
        <v>283.14999999999998</v>
      </c>
      <c r="E16">
        <f>B7-273.15</f>
        <v>10</v>
      </c>
      <c r="F16" s="10">
        <f>LOOKUP(D16,$B$6:$B$43,$C$6:$C$43)</f>
        <v>4.1909999999999998</v>
      </c>
      <c r="G16" s="8">
        <v>999.7</v>
      </c>
    </row>
    <row r="17" spans="2:7" x14ac:dyDescent="0.3">
      <c r="B17">
        <f t="shared" si="3"/>
        <v>383.15</v>
      </c>
      <c r="C17" s="5">
        <v>4.2533000000000003</v>
      </c>
      <c r="D17">
        <f t="shared" si="0"/>
        <v>284.14999999999998</v>
      </c>
      <c r="E17">
        <f>E16+1</f>
        <v>11</v>
      </c>
      <c r="F17" s="10">
        <f>$C$7-E7*0.1*($C$7-$C$8)</f>
        <v>4.1901999999999999</v>
      </c>
      <c r="G17" s="8">
        <v>999.6</v>
      </c>
    </row>
    <row r="18" spans="2:7" x14ac:dyDescent="0.3">
      <c r="B18">
        <f t="shared" si="3"/>
        <v>393.15</v>
      </c>
      <c r="C18" s="5">
        <v>4.25</v>
      </c>
      <c r="D18">
        <f t="shared" si="0"/>
        <v>285.14999999999998</v>
      </c>
      <c r="E18">
        <f t="shared" ref="E18:E25" si="4">E17+1</f>
        <v>12</v>
      </c>
      <c r="F18" s="10">
        <f t="shared" ref="F18:F25" si="5">$C$7-E8*0.1*($C$7-$C$8)</f>
        <v>4.1894</v>
      </c>
      <c r="G18" s="8">
        <v>999.5</v>
      </c>
    </row>
    <row r="19" spans="2:7" x14ac:dyDescent="0.3">
      <c r="B19">
        <f t="shared" si="3"/>
        <v>403.15</v>
      </c>
      <c r="C19" s="5">
        <v>4.2670000000000003</v>
      </c>
      <c r="D19">
        <f t="shared" si="0"/>
        <v>286.14999999999998</v>
      </c>
      <c r="E19">
        <f t="shared" si="4"/>
        <v>13</v>
      </c>
      <c r="F19" s="10">
        <f t="shared" si="5"/>
        <v>4.1886000000000001</v>
      </c>
      <c r="G19" s="8">
        <v>999.37</v>
      </c>
    </row>
    <row r="20" spans="2:7" x14ac:dyDescent="0.3">
      <c r="B20">
        <f t="shared" si="3"/>
        <v>413.15</v>
      </c>
      <c r="C20" s="5">
        <v>4.2869999999999999</v>
      </c>
      <c r="D20">
        <f t="shared" si="0"/>
        <v>287.14999999999998</v>
      </c>
      <c r="E20">
        <f t="shared" si="4"/>
        <v>14</v>
      </c>
      <c r="F20" s="10">
        <f t="shared" si="5"/>
        <v>4.1878000000000002</v>
      </c>
      <c r="G20" s="8">
        <v>999.24</v>
      </c>
    </row>
    <row r="21" spans="2:7" x14ac:dyDescent="0.3">
      <c r="B21">
        <f t="shared" si="3"/>
        <v>423.15</v>
      </c>
      <c r="C21" s="6">
        <v>4.3129999999999997</v>
      </c>
      <c r="D21">
        <f t="shared" si="0"/>
        <v>288.14999999999998</v>
      </c>
      <c r="E21">
        <f t="shared" si="4"/>
        <v>15</v>
      </c>
      <c r="F21" s="10">
        <f t="shared" si="5"/>
        <v>4.1869999999999994</v>
      </c>
      <c r="G21" s="8">
        <v>999.1</v>
      </c>
    </row>
    <row r="22" spans="2:7" x14ac:dyDescent="0.3">
      <c r="B22">
        <f t="shared" si="3"/>
        <v>433.15</v>
      </c>
      <c r="C22" s="6">
        <v>4.3460000000000001</v>
      </c>
      <c r="D22">
        <f t="shared" si="0"/>
        <v>289.14999999999998</v>
      </c>
      <c r="E22">
        <f t="shared" si="4"/>
        <v>16</v>
      </c>
      <c r="F22" s="10">
        <f t="shared" si="5"/>
        <v>4.1861999999999995</v>
      </c>
      <c r="G22" s="8">
        <v>998.94</v>
      </c>
    </row>
    <row r="23" spans="2:7" x14ac:dyDescent="0.3">
      <c r="B23">
        <f t="shared" si="3"/>
        <v>443.15</v>
      </c>
      <c r="C23" s="6">
        <v>4.38</v>
      </c>
      <c r="D23">
        <f t="shared" si="0"/>
        <v>290.14999999999998</v>
      </c>
      <c r="E23">
        <f t="shared" si="4"/>
        <v>17</v>
      </c>
      <c r="F23" s="10">
        <f t="shared" si="5"/>
        <v>4.1853999999999996</v>
      </c>
      <c r="G23" s="8">
        <v>998.77</v>
      </c>
    </row>
    <row r="24" spans="2:7" x14ac:dyDescent="0.3">
      <c r="B24">
        <f t="shared" si="3"/>
        <v>453.15</v>
      </c>
      <c r="C24" s="6">
        <v>4.4169999999999998</v>
      </c>
      <c r="D24">
        <f t="shared" si="0"/>
        <v>291.14999999999998</v>
      </c>
      <c r="E24">
        <f t="shared" si="4"/>
        <v>18</v>
      </c>
      <c r="F24" s="10">
        <f t="shared" si="5"/>
        <v>4.1845999999999997</v>
      </c>
      <c r="G24" s="8">
        <v>998.59</v>
      </c>
    </row>
    <row r="25" spans="2:7" x14ac:dyDescent="0.3">
      <c r="B25">
        <f t="shared" si="3"/>
        <v>463.15</v>
      </c>
      <c r="C25" s="6">
        <v>4.4589999999999996</v>
      </c>
      <c r="D25">
        <f t="shared" si="0"/>
        <v>292.14999999999998</v>
      </c>
      <c r="E25">
        <f t="shared" si="4"/>
        <v>19</v>
      </c>
      <c r="F25" s="10">
        <f t="shared" si="5"/>
        <v>4.1837999999999997</v>
      </c>
      <c r="G25" s="8">
        <v>998.4</v>
      </c>
    </row>
    <row r="26" spans="2:7" x14ac:dyDescent="0.3">
      <c r="B26">
        <f t="shared" si="3"/>
        <v>473.15</v>
      </c>
      <c r="C26" s="5">
        <v>4.5049999999999999</v>
      </c>
      <c r="D26">
        <f t="shared" si="0"/>
        <v>293.14999999999998</v>
      </c>
      <c r="E26">
        <f>B8-273.15</f>
        <v>20</v>
      </c>
      <c r="F26" s="10">
        <f>LOOKUP(D26,$B$6:$B$43,$C$6:$C$43)</f>
        <v>4.1829999999999998</v>
      </c>
      <c r="G26" s="8">
        <v>998.2</v>
      </c>
    </row>
    <row r="27" spans="2:7" x14ac:dyDescent="0.3">
      <c r="B27">
        <f t="shared" si="3"/>
        <v>483.15</v>
      </c>
      <c r="C27" s="5">
        <v>4.5549999999999997</v>
      </c>
      <c r="D27">
        <f t="shared" si="0"/>
        <v>294.14999999999998</v>
      </c>
      <c r="E27">
        <f>E26+1</f>
        <v>21</v>
      </c>
      <c r="F27" s="10">
        <f t="shared" ref="F27:F35" si="6">$C$8-E7*0.1*($C$8-$C$9)</f>
        <v>4.1821000000000002</v>
      </c>
      <c r="G27" s="8">
        <v>997.99</v>
      </c>
    </row>
    <row r="28" spans="2:7" x14ac:dyDescent="0.3">
      <c r="B28">
        <f t="shared" si="3"/>
        <v>493.15</v>
      </c>
      <c r="C28" s="5">
        <v>4.6139999999999999</v>
      </c>
      <c r="D28">
        <f t="shared" si="0"/>
        <v>295.14999999999998</v>
      </c>
      <c r="E28">
        <f t="shared" ref="E28:E35" si="7">E27+1</f>
        <v>22</v>
      </c>
      <c r="F28" s="10">
        <f t="shared" si="6"/>
        <v>4.1811999999999996</v>
      </c>
      <c r="G28" s="8">
        <v>997.77</v>
      </c>
    </row>
    <row r="29" spans="2:7" x14ac:dyDescent="0.3">
      <c r="B29">
        <f t="shared" si="3"/>
        <v>503.15</v>
      </c>
      <c r="C29" s="5">
        <v>4.681</v>
      </c>
      <c r="D29">
        <f t="shared" si="0"/>
        <v>296.14999999999998</v>
      </c>
      <c r="E29">
        <f t="shared" si="7"/>
        <v>23</v>
      </c>
      <c r="F29" s="10">
        <f t="shared" si="6"/>
        <v>4.1802999999999999</v>
      </c>
      <c r="G29" s="8">
        <v>997.53</v>
      </c>
    </row>
    <row r="30" spans="2:7" x14ac:dyDescent="0.3">
      <c r="B30">
        <f t="shared" si="3"/>
        <v>513.15</v>
      </c>
      <c r="C30" s="5">
        <v>4.7560000000000002</v>
      </c>
      <c r="D30">
        <f t="shared" si="0"/>
        <v>297.14999999999998</v>
      </c>
      <c r="E30">
        <f t="shared" si="7"/>
        <v>24</v>
      </c>
      <c r="F30" s="10">
        <f t="shared" si="6"/>
        <v>4.1794000000000002</v>
      </c>
      <c r="G30" s="8">
        <v>997.29</v>
      </c>
    </row>
    <row r="31" spans="2:7" x14ac:dyDescent="0.3">
      <c r="B31">
        <f t="shared" si="3"/>
        <v>523.15</v>
      </c>
      <c r="C31" s="6">
        <v>4.8440000000000003</v>
      </c>
      <c r="D31">
        <f t="shared" si="0"/>
        <v>298.14999999999998</v>
      </c>
      <c r="E31">
        <f t="shared" si="7"/>
        <v>25</v>
      </c>
      <c r="F31" s="10">
        <f t="shared" si="6"/>
        <v>4.1784999999999997</v>
      </c>
      <c r="G31" s="8">
        <v>997.04</v>
      </c>
    </row>
    <row r="32" spans="2:7" x14ac:dyDescent="0.3">
      <c r="B32">
        <f t="shared" si="3"/>
        <v>533.15</v>
      </c>
      <c r="C32" s="6">
        <v>4.9489999999999998</v>
      </c>
      <c r="D32">
        <f t="shared" si="0"/>
        <v>299.14999999999998</v>
      </c>
      <c r="E32">
        <f t="shared" si="7"/>
        <v>26</v>
      </c>
      <c r="F32" s="10">
        <f t="shared" si="6"/>
        <v>4.1776</v>
      </c>
      <c r="G32" s="8">
        <v>996.78</v>
      </c>
    </row>
    <row r="33" spans="2:7" x14ac:dyDescent="0.3">
      <c r="B33">
        <f t="shared" si="3"/>
        <v>543.15</v>
      </c>
      <c r="C33" s="6">
        <v>5.07</v>
      </c>
      <c r="D33">
        <f t="shared" si="0"/>
        <v>300.14999999999998</v>
      </c>
      <c r="E33">
        <f t="shared" si="7"/>
        <v>27</v>
      </c>
      <c r="F33" s="10">
        <f t="shared" si="6"/>
        <v>4.1767000000000003</v>
      </c>
      <c r="G33" s="8">
        <v>996.51</v>
      </c>
    </row>
    <row r="34" spans="2:7" x14ac:dyDescent="0.3">
      <c r="B34">
        <f t="shared" si="3"/>
        <v>553.15</v>
      </c>
      <c r="C34" s="6">
        <v>5.23</v>
      </c>
      <c r="D34">
        <f t="shared" si="0"/>
        <v>301.14999999999998</v>
      </c>
      <c r="E34">
        <f t="shared" si="7"/>
        <v>28</v>
      </c>
      <c r="F34" s="10">
        <f t="shared" si="6"/>
        <v>4.1758000000000006</v>
      </c>
      <c r="G34" s="8">
        <v>996.23</v>
      </c>
    </row>
    <row r="35" spans="2:7" x14ac:dyDescent="0.3">
      <c r="B35">
        <f t="shared" si="3"/>
        <v>563.15</v>
      </c>
      <c r="C35" s="6">
        <v>5.4850000000000003</v>
      </c>
      <c r="D35">
        <f t="shared" si="0"/>
        <v>302.14999999999998</v>
      </c>
      <c r="E35">
        <f t="shared" si="7"/>
        <v>29</v>
      </c>
      <c r="F35" s="10">
        <f t="shared" si="6"/>
        <v>4.1749000000000001</v>
      </c>
      <c r="G35" s="8">
        <v>995.94</v>
      </c>
    </row>
    <row r="36" spans="2:7" x14ac:dyDescent="0.3">
      <c r="B36">
        <f t="shared" si="3"/>
        <v>573.15</v>
      </c>
      <c r="C36" s="5">
        <v>5.7359999999999998</v>
      </c>
      <c r="D36">
        <f t="shared" si="0"/>
        <v>303.14999999999998</v>
      </c>
      <c r="E36">
        <f>B9-273.15</f>
        <v>30</v>
      </c>
      <c r="F36" s="10">
        <f>LOOKUP(D36,$B$6:$B$43,$C$6:$C$43)</f>
        <v>4.1740000000000004</v>
      </c>
      <c r="G36" s="8">
        <v>995.64</v>
      </c>
    </row>
    <row r="37" spans="2:7" x14ac:dyDescent="0.3">
      <c r="B37">
        <f t="shared" si="3"/>
        <v>583.15</v>
      </c>
      <c r="C37" s="5">
        <v>6.0709999999999997</v>
      </c>
      <c r="D37">
        <f t="shared" si="0"/>
        <v>304.14999999999998</v>
      </c>
      <c r="E37">
        <f>E36+1</f>
        <v>31</v>
      </c>
      <c r="F37" s="10">
        <f t="shared" ref="F37:F45" si="8">$C$9-E7*0.1*($C$9-$C$10)</f>
        <v>4.1740000000000004</v>
      </c>
      <c r="G37" s="8">
        <v>995.34</v>
      </c>
    </row>
    <row r="38" spans="2:7" x14ac:dyDescent="0.3">
      <c r="B38">
        <f t="shared" si="3"/>
        <v>593.15</v>
      </c>
      <c r="C38" s="5">
        <v>6.5739999999999998</v>
      </c>
      <c r="D38">
        <f t="shared" si="0"/>
        <v>305.14999999999998</v>
      </c>
      <c r="E38">
        <f t="shared" ref="E38:E101" si="9">E37+1</f>
        <v>32</v>
      </c>
      <c r="F38" s="10">
        <f t="shared" si="8"/>
        <v>4.1740000000000004</v>
      </c>
      <c r="G38" s="8">
        <v>995.02</v>
      </c>
    </row>
    <row r="39" spans="2:7" x14ac:dyDescent="0.3">
      <c r="B39">
        <f t="shared" si="3"/>
        <v>603.15</v>
      </c>
      <c r="C39" s="5">
        <v>7.2439999999999998</v>
      </c>
      <c r="D39">
        <f t="shared" si="0"/>
        <v>306.14999999999998</v>
      </c>
      <c r="E39">
        <f t="shared" si="9"/>
        <v>33</v>
      </c>
      <c r="F39" s="10">
        <f t="shared" si="8"/>
        <v>4.1740000000000004</v>
      </c>
      <c r="G39" s="8">
        <v>994.7</v>
      </c>
    </row>
    <row r="40" spans="2:7" x14ac:dyDescent="0.3">
      <c r="B40">
        <f t="shared" si="3"/>
        <v>613.15</v>
      </c>
      <c r="C40" s="5">
        <v>8.1649999999999991</v>
      </c>
      <c r="D40">
        <f t="shared" si="0"/>
        <v>307.14999999999998</v>
      </c>
      <c r="E40">
        <f t="shared" si="9"/>
        <v>34</v>
      </c>
      <c r="F40" s="10">
        <f t="shared" si="8"/>
        <v>4.1740000000000004</v>
      </c>
      <c r="G40" s="8">
        <v>994.37</v>
      </c>
    </row>
    <row r="41" spans="2:7" x14ac:dyDescent="0.3">
      <c r="B41">
        <f t="shared" si="3"/>
        <v>623.15</v>
      </c>
      <c r="C41" s="6">
        <v>9.5039999999999996</v>
      </c>
      <c r="D41">
        <f t="shared" si="0"/>
        <v>308.14999999999998</v>
      </c>
      <c r="E41">
        <f t="shared" si="9"/>
        <v>35</v>
      </c>
      <c r="F41" s="10">
        <f t="shared" si="8"/>
        <v>4.1740000000000004</v>
      </c>
      <c r="G41" s="8">
        <v>994.03</v>
      </c>
    </row>
    <row r="42" spans="2:7" x14ac:dyDescent="0.3">
      <c r="B42">
        <f t="shared" si="3"/>
        <v>633.15</v>
      </c>
      <c r="C42" s="6">
        <v>13.98</v>
      </c>
      <c r="D42">
        <f t="shared" si="0"/>
        <v>309.14999999999998</v>
      </c>
      <c r="E42">
        <f t="shared" si="9"/>
        <v>36</v>
      </c>
      <c r="F42" s="10">
        <f t="shared" si="8"/>
        <v>4.1740000000000004</v>
      </c>
      <c r="G42" s="8">
        <v>993.68</v>
      </c>
    </row>
    <row r="43" spans="2:7" x14ac:dyDescent="0.3">
      <c r="B43">
        <f t="shared" si="3"/>
        <v>643.15</v>
      </c>
      <c r="C43" s="6">
        <v>40.32</v>
      </c>
      <c r="D43">
        <f t="shared" si="0"/>
        <v>310.14999999999998</v>
      </c>
      <c r="E43">
        <f t="shared" si="9"/>
        <v>37</v>
      </c>
      <c r="F43" s="10">
        <f t="shared" si="8"/>
        <v>4.1740000000000004</v>
      </c>
      <c r="G43" s="8">
        <v>993.33</v>
      </c>
    </row>
    <row r="44" spans="2:7" x14ac:dyDescent="0.3">
      <c r="D44">
        <f t="shared" si="0"/>
        <v>311.14999999999998</v>
      </c>
      <c r="E44">
        <f t="shared" si="9"/>
        <v>38</v>
      </c>
      <c r="F44" s="10">
        <f t="shared" si="8"/>
        <v>4.1740000000000004</v>
      </c>
      <c r="G44" s="8">
        <v>992.96</v>
      </c>
    </row>
    <row r="45" spans="2:7" x14ac:dyDescent="0.3">
      <c r="D45">
        <f t="shared" si="0"/>
        <v>312.14999999999998</v>
      </c>
      <c r="E45">
        <f t="shared" si="9"/>
        <v>39</v>
      </c>
      <c r="F45" s="10">
        <f t="shared" si="8"/>
        <v>4.1740000000000004</v>
      </c>
      <c r="G45" s="8">
        <v>992.59</v>
      </c>
    </row>
    <row r="46" spans="2:7" x14ac:dyDescent="0.3">
      <c r="D46">
        <f t="shared" si="0"/>
        <v>313.14999999999998</v>
      </c>
      <c r="E46">
        <f>B10-273.15</f>
        <v>40</v>
      </c>
      <c r="F46" s="10">
        <f>LOOKUP(D46,$B$6:$B$43,$C$6:$C$43)</f>
        <v>4.1740000000000004</v>
      </c>
      <c r="G46" s="8">
        <v>992.21</v>
      </c>
    </row>
    <row r="47" spans="2:7" x14ac:dyDescent="0.3">
      <c r="D47">
        <f t="shared" si="0"/>
        <v>314.14999999999998</v>
      </c>
      <c r="E47">
        <f t="shared" si="9"/>
        <v>41</v>
      </c>
      <c r="F47" s="10">
        <f t="shared" ref="F47:F55" si="10">$C$10-E7*0.1*($C$10-$C$11)</f>
        <v>4.1740000000000004</v>
      </c>
      <c r="G47" s="8">
        <v>991.83</v>
      </c>
    </row>
    <row r="48" spans="2:7" x14ac:dyDescent="0.3">
      <c r="D48">
        <f t="shared" si="0"/>
        <v>315.14999999999998</v>
      </c>
      <c r="E48">
        <f t="shared" si="9"/>
        <v>42</v>
      </c>
      <c r="F48" s="10">
        <f t="shared" si="10"/>
        <v>4.1740000000000004</v>
      </c>
      <c r="G48" s="8">
        <v>991.44</v>
      </c>
    </row>
    <row r="49" spans="4:7" x14ac:dyDescent="0.3">
      <c r="D49">
        <f t="shared" si="0"/>
        <v>316.14999999999998</v>
      </c>
      <c r="E49">
        <f t="shared" si="9"/>
        <v>43</v>
      </c>
      <c r="F49" s="10">
        <f t="shared" si="10"/>
        <v>4.1740000000000004</v>
      </c>
      <c r="G49" s="8">
        <v>991.04</v>
      </c>
    </row>
    <row r="50" spans="4:7" x14ac:dyDescent="0.3">
      <c r="D50">
        <f t="shared" si="0"/>
        <v>317.14999999999998</v>
      </c>
      <c r="E50">
        <f t="shared" si="9"/>
        <v>44</v>
      </c>
      <c r="F50" s="10">
        <f t="shared" si="10"/>
        <v>4.1740000000000004</v>
      </c>
      <c r="G50" s="8">
        <v>990.63</v>
      </c>
    </row>
    <row r="51" spans="4:7" x14ac:dyDescent="0.3">
      <c r="D51">
        <f t="shared" si="0"/>
        <v>318.14999999999998</v>
      </c>
      <c r="E51">
        <f t="shared" si="9"/>
        <v>45</v>
      </c>
      <c r="F51" s="10">
        <f t="shared" si="10"/>
        <v>4.1740000000000004</v>
      </c>
      <c r="G51" s="8">
        <v>990.22</v>
      </c>
    </row>
    <row r="52" spans="4:7" x14ac:dyDescent="0.3">
      <c r="D52">
        <f t="shared" si="0"/>
        <v>319.14999999999998</v>
      </c>
      <c r="E52">
        <f t="shared" si="9"/>
        <v>46</v>
      </c>
      <c r="F52" s="10">
        <f t="shared" si="10"/>
        <v>4.1740000000000004</v>
      </c>
      <c r="G52" s="8">
        <v>989.79</v>
      </c>
    </row>
    <row r="53" spans="4:7" x14ac:dyDescent="0.3">
      <c r="D53">
        <f t="shared" si="0"/>
        <v>320.14999999999998</v>
      </c>
      <c r="E53">
        <f t="shared" si="9"/>
        <v>47</v>
      </c>
      <c r="F53" s="10">
        <f t="shared" si="10"/>
        <v>4.1740000000000004</v>
      </c>
      <c r="G53" s="8">
        <v>989.37</v>
      </c>
    </row>
    <row r="54" spans="4:7" x14ac:dyDescent="0.3">
      <c r="D54">
        <f t="shared" si="0"/>
        <v>321.14999999999998</v>
      </c>
      <c r="E54">
        <f t="shared" si="9"/>
        <v>48</v>
      </c>
      <c r="F54" s="10">
        <f t="shared" si="10"/>
        <v>4.1740000000000004</v>
      </c>
      <c r="G54" s="8">
        <v>988.93</v>
      </c>
    </row>
    <row r="55" spans="4:7" x14ac:dyDescent="0.3">
      <c r="D55">
        <f t="shared" si="0"/>
        <v>322.14999999999998</v>
      </c>
      <c r="E55">
        <f t="shared" si="9"/>
        <v>49</v>
      </c>
      <c r="F55" s="10">
        <f t="shared" si="10"/>
        <v>4.1740000000000004</v>
      </c>
      <c r="G55" s="8">
        <v>988.49</v>
      </c>
    </row>
    <row r="56" spans="4:7" x14ac:dyDescent="0.3">
      <c r="D56">
        <f t="shared" si="0"/>
        <v>323.14999999999998</v>
      </c>
      <c r="E56">
        <f>B11-273.15</f>
        <v>50</v>
      </c>
      <c r="F56" s="10">
        <f>LOOKUP(D56,$B$6:$B$43,$C$6:$C$43)</f>
        <v>4.1740000000000004</v>
      </c>
      <c r="G56" s="8">
        <v>988.04</v>
      </c>
    </row>
    <row r="57" spans="4:7" x14ac:dyDescent="0.3">
      <c r="D57">
        <f t="shared" si="0"/>
        <v>324.14999999999998</v>
      </c>
      <c r="E57">
        <f t="shared" si="9"/>
        <v>51</v>
      </c>
      <c r="F57" s="10">
        <f>$C$11+E7*0.1*($C$12-$C$11)</f>
        <v>4.1745000000000001</v>
      </c>
      <c r="G57" s="8">
        <v>987.59</v>
      </c>
    </row>
    <row r="58" spans="4:7" x14ac:dyDescent="0.3">
      <c r="D58">
        <f t="shared" si="0"/>
        <v>325.14999999999998</v>
      </c>
      <c r="E58">
        <f t="shared" si="9"/>
        <v>52</v>
      </c>
      <c r="F58" s="10">
        <f t="shared" ref="F58:F65" si="11">$C$11+E8*0.1*($C$12-$C$11)</f>
        <v>4.1750000000000007</v>
      </c>
      <c r="G58" s="8">
        <v>987.12</v>
      </c>
    </row>
    <row r="59" spans="4:7" x14ac:dyDescent="0.3">
      <c r="D59">
        <f t="shared" si="0"/>
        <v>326.14999999999998</v>
      </c>
      <c r="E59">
        <f t="shared" si="9"/>
        <v>53</v>
      </c>
      <c r="F59" s="10">
        <f t="shared" si="11"/>
        <v>4.1755000000000004</v>
      </c>
      <c r="G59" s="8">
        <v>986.66</v>
      </c>
    </row>
    <row r="60" spans="4:7" x14ac:dyDescent="0.3">
      <c r="D60">
        <f t="shared" si="0"/>
        <v>327.14999999999998</v>
      </c>
      <c r="E60">
        <f t="shared" si="9"/>
        <v>54</v>
      </c>
      <c r="F60" s="10">
        <f t="shared" si="11"/>
        <v>4.1760000000000002</v>
      </c>
      <c r="G60" s="8">
        <v>986.18</v>
      </c>
    </row>
    <row r="61" spans="4:7" x14ac:dyDescent="0.3">
      <c r="D61">
        <f t="shared" si="0"/>
        <v>328.15</v>
      </c>
      <c r="E61">
        <f t="shared" si="9"/>
        <v>55</v>
      </c>
      <c r="F61" s="10">
        <f t="shared" si="11"/>
        <v>4.1765000000000008</v>
      </c>
      <c r="G61" s="8">
        <v>985.7</v>
      </c>
    </row>
    <row r="62" spans="4:7" x14ac:dyDescent="0.3">
      <c r="D62">
        <f t="shared" si="0"/>
        <v>329.15</v>
      </c>
      <c r="E62">
        <f t="shared" si="9"/>
        <v>56</v>
      </c>
      <c r="F62" s="10">
        <f t="shared" si="11"/>
        <v>4.1770000000000005</v>
      </c>
      <c r="G62" s="8">
        <v>985.3</v>
      </c>
    </row>
    <row r="63" spans="4:7" x14ac:dyDescent="0.3">
      <c r="D63">
        <f t="shared" si="0"/>
        <v>330.15</v>
      </c>
      <c r="E63">
        <f t="shared" si="9"/>
        <v>57</v>
      </c>
      <c r="F63" s="10">
        <f t="shared" si="11"/>
        <v>4.1775000000000002</v>
      </c>
      <c r="G63" s="9">
        <v>984.8</v>
      </c>
    </row>
    <row r="64" spans="4:7" x14ac:dyDescent="0.3">
      <c r="D64">
        <f t="shared" si="0"/>
        <v>331.15</v>
      </c>
      <c r="E64">
        <f t="shared" si="9"/>
        <v>58</v>
      </c>
      <c r="F64" s="10">
        <f t="shared" si="11"/>
        <v>4.1779999999999999</v>
      </c>
      <c r="G64" s="9">
        <v>984.3</v>
      </c>
    </row>
    <row r="65" spans="4:7" x14ac:dyDescent="0.3">
      <c r="D65">
        <f t="shared" si="0"/>
        <v>332.15</v>
      </c>
      <c r="E65">
        <f t="shared" si="9"/>
        <v>59</v>
      </c>
      <c r="F65" s="10">
        <f t="shared" si="11"/>
        <v>4.1785000000000005</v>
      </c>
      <c r="G65" s="9">
        <v>983.8</v>
      </c>
    </row>
    <row r="66" spans="4:7" x14ac:dyDescent="0.3">
      <c r="D66">
        <f t="shared" si="0"/>
        <v>333.15</v>
      </c>
      <c r="E66">
        <f>B12-273.15</f>
        <v>60</v>
      </c>
      <c r="F66" s="10">
        <f>LOOKUP(D66,$B$6:$B$43,$C$6:$C$43)</f>
        <v>4.1790000000000003</v>
      </c>
      <c r="G66" s="9">
        <v>983.2</v>
      </c>
    </row>
    <row r="67" spans="4:7" x14ac:dyDescent="0.3">
      <c r="D67">
        <f t="shared" si="0"/>
        <v>334.15</v>
      </c>
      <c r="E67">
        <f t="shared" si="9"/>
        <v>61</v>
      </c>
      <c r="F67" s="10">
        <f>$C$12+E7*0.1*($C$13-$C$12)</f>
        <v>4.1798000000000002</v>
      </c>
      <c r="G67" s="9">
        <v>982.7</v>
      </c>
    </row>
    <row r="68" spans="4:7" x14ac:dyDescent="0.3">
      <c r="D68">
        <f t="shared" si="0"/>
        <v>335.15</v>
      </c>
      <c r="E68">
        <f t="shared" si="9"/>
        <v>62</v>
      </c>
      <c r="F68" s="10">
        <f t="shared" ref="F68:F75" si="12">$C$12+E8*0.1*($C$13-$C$12)</f>
        <v>4.1806000000000001</v>
      </c>
      <c r="G68" s="9">
        <v>982.2</v>
      </c>
    </row>
    <row r="69" spans="4:7" x14ac:dyDescent="0.3">
      <c r="D69">
        <f t="shared" si="0"/>
        <v>336.15</v>
      </c>
      <c r="E69">
        <f t="shared" si="9"/>
        <v>63</v>
      </c>
      <c r="F69" s="10">
        <f t="shared" si="12"/>
        <v>4.1814</v>
      </c>
      <c r="G69" s="9">
        <v>981.7</v>
      </c>
    </row>
    <row r="70" spans="4:7" x14ac:dyDescent="0.3">
      <c r="D70">
        <f t="shared" si="0"/>
        <v>337.15</v>
      </c>
      <c r="E70">
        <f t="shared" si="9"/>
        <v>64</v>
      </c>
      <c r="F70" s="10">
        <f t="shared" si="12"/>
        <v>4.1821999999999999</v>
      </c>
      <c r="G70" s="9">
        <v>981.1</v>
      </c>
    </row>
    <row r="71" spans="4:7" x14ac:dyDescent="0.3">
      <c r="D71">
        <f t="shared" ref="D71:D106" si="13">E71+273.15</f>
        <v>338.15</v>
      </c>
      <c r="E71">
        <f t="shared" si="9"/>
        <v>65</v>
      </c>
      <c r="F71" s="10">
        <f t="shared" si="12"/>
        <v>4.1829999999999998</v>
      </c>
      <c r="G71" s="9">
        <v>980.5</v>
      </c>
    </row>
    <row r="72" spans="4:7" x14ac:dyDescent="0.3">
      <c r="D72">
        <f t="shared" si="13"/>
        <v>339.15</v>
      </c>
      <c r="E72">
        <f t="shared" si="9"/>
        <v>66</v>
      </c>
      <c r="F72" s="10">
        <f t="shared" si="12"/>
        <v>4.1838000000000006</v>
      </c>
      <c r="G72" s="9">
        <v>980.1</v>
      </c>
    </row>
    <row r="73" spans="4:7" x14ac:dyDescent="0.3">
      <c r="D73">
        <f t="shared" si="13"/>
        <v>340.15</v>
      </c>
      <c r="E73">
        <f t="shared" si="9"/>
        <v>67</v>
      </c>
      <c r="F73" s="10">
        <f t="shared" si="12"/>
        <v>4.1846000000000005</v>
      </c>
      <c r="G73" s="9">
        <v>979.5</v>
      </c>
    </row>
    <row r="74" spans="4:7" x14ac:dyDescent="0.3">
      <c r="D74">
        <f t="shared" si="13"/>
        <v>341.15</v>
      </c>
      <c r="E74">
        <f t="shared" si="9"/>
        <v>68</v>
      </c>
      <c r="F74" s="10">
        <f t="shared" si="12"/>
        <v>4.1854000000000005</v>
      </c>
      <c r="G74" s="9">
        <v>978.9</v>
      </c>
    </row>
    <row r="75" spans="4:7" x14ac:dyDescent="0.3">
      <c r="D75">
        <f t="shared" si="13"/>
        <v>342.15</v>
      </c>
      <c r="E75">
        <f t="shared" si="9"/>
        <v>69</v>
      </c>
      <c r="F75" s="10">
        <f t="shared" si="12"/>
        <v>4.1862000000000004</v>
      </c>
      <c r="G75" s="9">
        <v>978.4</v>
      </c>
    </row>
    <row r="76" spans="4:7" x14ac:dyDescent="0.3">
      <c r="D76">
        <f t="shared" si="13"/>
        <v>343.15</v>
      </c>
      <c r="E76">
        <f>B13-273.15</f>
        <v>70</v>
      </c>
      <c r="F76" s="10">
        <f>LOOKUP(D76,$B$6:$B$43,$C$6:$C$43)</f>
        <v>4.1870000000000003</v>
      </c>
      <c r="G76" s="9">
        <v>977.8</v>
      </c>
    </row>
    <row r="77" spans="4:7" x14ac:dyDescent="0.3">
      <c r="D77">
        <f t="shared" si="13"/>
        <v>344.15</v>
      </c>
      <c r="E77">
        <f t="shared" si="9"/>
        <v>71</v>
      </c>
      <c r="F77" s="10">
        <f>$C$13+E7*0.1*($C$14-$C$13)</f>
        <v>4.1878000000000002</v>
      </c>
      <c r="G77" s="9">
        <v>977.3</v>
      </c>
    </row>
    <row r="78" spans="4:7" x14ac:dyDescent="0.3">
      <c r="D78">
        <f t="shared" si="13"/>
        <v>345.15</v>
      </c>
      <c r="E78">
        <f t="shared" si="9"/>
        <v>72</v>
      </c>
      <c r="F78" s="10">
        <f t="shared" ref="F78:F85" si="14">$C$13+E8*0.1*($C$14-$C$13)</f>
        <v>4.1886000000000001</v>
      </c>
      <c r="G78" s="9">
        <v>976.7</v>
      </c>
    </row>
    <row r="79" spans="4:7" x14ac:dyDescent="0.3">
      <c r="D79">
        <f t="shared" si="13"/>
        <v>346.15</v>
      </c>
      <c r="E79">
        <f t="shared" si="9"/>
        <v>73</v>
      </c>
      <c r="F79" s="10">
        <f t="shared" si="14"/>
        <v>4.1894</v>
      </c>
      <c r="G79" s="9">
        <v>976.1</v>
      </c>
    </row>
    <row r="80" spans="4:7" x14ac:dyDescent="0.3">
      <c r="D80">
        <f t="shared" si="13"/>
        <v>347.15</v>
      </c>
      <c r="E80">
        <f t="shared" si="9"/>
        <v>74</v>
      </c>
      <c r="F80" s="10">
        <f t="shared" si="14"/>
        <v>4.1901999999999999</v>
      </c>
      <c r="G80" s="9">
        <v>975.5</v>
      </c>
    </row>
    <row r="81" spans="4:7" x14ac:dyDescent="0.3">
      <c r="D81">
        <f t="shared" si="13"/>
        <v>348.15</v>
      </c>
      <c r="E81">
        <f t="shared" si="9"/>
        <v>75</v>
      </c>
      <c r="F81" s="10">
        <f t="shared" si="14"/>
        <v>4.1910000000000007</v>
      </c>
      <c r="G81" s="9">
        <v>974.9</v>
      </c>
    </row>
    <row r="82" spans="4:7" x14ac:dyDescent="0.3">
      <c r="D82">
        <f t="shared" si="13"/>
        <v>349.15</v>
      </c>
      <c r="E82">
        <f t="shared" si="9"/>
        <v>76</v>
      </c>
      <c r="F82" s="10">
        <f t="shared" si="14"/>
        <v>4.1918000000000006</v>
      </c>
      <c r="G82" s="9">
        <v>974.3</v>
      </c>
    </row>
    <row r="83" spans="4:7" x14ac:dyDescent="0.3">
      <c r="D83">
        <f t="shared" si="13"/>
        <v>350.15</v>
      </c>
      <c r="E83">
        <f t="shared" si="9"/>
        <v>77</v>
      </c>
      <c r="F83" s="10">
        <f t="shared" si="14"/>
        <v>4.1926000000000005</v>
      </c>
      <c r="G83" s="9">
        <v>973.7</v>
      </c>
    </row>
    <row r="84" spans="4:7" x14ac:dyDescent="0.3">
      <c r="D84">
        <f t="shared" si="13"/>
        <v>351.15</v>
      </c>
      <c r="E84">
        <f t="shared" si="9"/>
        <v>78</v>
      </c>
      <c r="F84" s="10">
        <f t="shared" si="14"/>
        <v>4.1934000000000005</v>
      </c>
      <c r="G84" s="9">
        <v>973.1</v>
      </c>
    </row>
    <row r="85" spans="4:7" x14ac:dyDescent="0.3">
      <c r="D85">
        <f t="shared" si="13"/>
        <v>352.15</v>
      </c>
      <c r="E85">
        <f t="shared" si="9"/>
        <v>79</v>
      </c>
      <c r="F85" s="10">
        <f t="shared" si="14"/>
        <v>4.1942000000000004</v>
      </c>
      <c r="G85" s="9">
        <v>972.5</v>
      </c>
    </row>
    <row r="86" spans="4:7" x14ac:dyDescent="0.3">
      <c r="D86">
        <f t="shared" si="13"/>
        <v>353.15</v>
      </c>
      <c r="E86">
        <f>B14-273.15</f>
        <v>80</v>
      </c>
      <c r="F86" s="10">
        <f>LOOKUP(D86,$B$6:$B$43,$C$6:$C$43)</f>
        <v>4.1950000000000003</v>
      </c>
      <c r="G86" s="9">
        <v>971.8</v>
      </c>
    </row>
    <row r="87" spans="4:7" x14ac:dyDescent="0.3">
      <c r="D87">
        <f t="shared" si="13"/>
        <v>354.15</v>
      </c>
      <c r="E87">
        <f t="shared" si="9"/>
        <v>81</v>
      </c>
      <c r="F87" s="10">
        <f t="shared" ref="F87:F95" si="15">$C$14+E7*0.1*($C$15-$C$14)</f>
        <v>4.1962999999999999</v>
      </c>
      <c r="G87" s="9">
        <v>971.2</v>
      </c>
    </row>
    <row r="88" spans="4:7" x14ac:dyDescent="0.3">
      <c r="D88">
        <f t="shared" si="13"/>
        <v>355.15</v>
      </c>
      <c r="E88">
        <f t="shared" si="9"/>
        <v>82</v>
      </c>
      <c r="F88" s="10">
        <f t="shared" si="15"/>
        <v>4.1976000000000004</v>
      </c>
      <c r="G88" s="9">
        <v>970.6</v>
      </c>
    </row>
    <row r="89" spans="4:7" x14ac:dyDescent="0.3">
      <c r="D89">
        <f t="shared" si="13"/>
        <v>356.15</v>
      </c>
      <c r="E89">
        <f t="shared" si="9"/>
        <v>83</v>
      </c>
      <c r="F89" s="10">
        <f t="shared" si="15"/>
        <v>4.1989000000000001</v>
      </c>
      <c r="G89" s="9">
        <v>970</v>
      </c>
    </row>
    <row r="90" spans="4:7" x14ac:dyDescent="0.3">
      <c r="D90">
        <f t="shared" si="13"/>
        <v>357.15</v>
      </c>
      <c r="E90">
        <f t="shared" si="9"/>
        <v>84</v>
      </c>
      <c r="F90" s="10">
        <f t="shared" si="15"/>
        <v>4.2002000000000006</v>
      </c>
      <c r="G90" s="9">
        <v>969.3</v>
      </c>
    </row>
    <row r="91" spans="4:7" x14ac:dyDescent="0.3">
      <c r="D91">
        <f t="shared" si="13"/>
        <v>358.15</v>
      </c>
      <c r="E91">
        <f t="shared" si="9"/>
        <v>85</v>
      </c>
      <c r="F91" s="10">
        <f t="shared" si="15"/>
        <v>4.2015000000000002</v>
      </c>
      <c r="G91" s="9">
        <v>968.6</v>
      </c>
    </row>
    <row r="92" spans="4:7" x14ac:dyDescent="0.3">
      <c r="D92">
        <f t="shared" si="13"/>
        <v>359.15</v>
      </c>
      <c r="E92">
        <f t="shared" si="9"/>
        <v>86</v>
      </c>
      <c r="F92" s="10">
        <f t="shared" si="15"/>
        <v>4.2027999999999999</v>
      </c>
      <c r="G92" s="9">
        <v>968</v>
      </c>
    </row>
    <row r="93" spans="4:7" x14ac:dyDescent="0.3">
      <c r="D93">
        <f t="shared" si="13"/>
        <v>360.15</v>
      </c>
      <c r="E93">
        <f t="shared" si="9"/>
        <v>87</v>
      </c>
      <c r="F93" s="10">
        <f t="shared" si="15"/>
        <v>4.2041000000000004</v>
      </c>
      <c r="G93" s="9">
        <v>967.4</v>
      </c>
    </row>
    <row r="94" spans="4:7" x14ac:dyDescent="0.3">
      <c r="D94">
        <f t="shared" si="13"/>
        <v>361.15</v>
      </c>
      <c r="E94">
        <f t="shared" si="9"/>
        <v>88</v>
      </c>
      <c r="F94" s="10">
        <f t="shared" si="15"/>
        <v>4.2054</v>
      </c>
      <c r="G94" s="9">
        <v>966.7</v>
      </c>
    </row>
    <row r="95" spans="4:7" x14ac:dyDescent="0.3">
      <c r="D95">
        <f t="shared" si="13"/>
        <v>362.15</v>
      </c>
      <c r="E95">
        <f t="shared" si="9"/>
        <v>89</v>
      </c>
      <c r="F95" s="10">
        <f t="shared" si="15"/>
        <v>4.2067000000000005</v>
      </c>
      <c r="G95" s="9">
        <v>966</v>
      </c>
    </row>
    <row r="96" spans="4:7" x14ac:dyDescent="0.3">
      <c r="D96">
        <f t="shared" si="13"/>
        <v>363.15</v>
      </c>
      <c r="E96">
        <f>B15-273.15</f>
        <v>90</v>
      </c>
      <c r="F96" s="10">
        <f>LOOKUP(D96,$B$6:$B$43,$C$6:$C$43)</f>
        <v>4.2080000000000002</v>
      </c>
      <c r="G96" s="9">
        <v>965.3</v>
      </c>
    </row>
    <row r="97" spans="4:7" x14ac:dyDescent="0.3">
      <c r="D97">
        <f t="shared" si="13"/>
        <v>364.15</v>
      </c>
      <c r="E97">
        <f t="shared" si="9"/>
        <v>91</v>
      </c>
      <c r="F97" s="10">
        <f>$C$15+E7*0.1*($C$16-$C$15)</f>
        <v>4.2092000000000001</v>
      </c>
      <c r="G97" s="9">
        <v>964.7</v>
      </c>
    </row>
    <row r="98" spans="4:7" x14ac:dyDescent="0.3">
      <c r="D98">
        <f t="shared" si="13"/>
        <v>365.15</v>
      </c>
      <c r="E98">
        <f t="shared" si="9"/>
        <v>92</v>
      </c>
      <c r="F98" s="10">
        <f t="shared" ref="F98:F105" si="16">$C$15+E8*0.1*($C$16-$C$15)</f>
        <v>4.2103999999999999</v>
      </c>
      <c r="G98" s="9">
        <v>964</v>
      </c>
    </row>
    <row r="99" spans="4:7" x14ac:dyDescent="0.3">
      <c r="D99">
        <f t="shared" si="13"/>
        <v>366.15</v>
      </c>
      <c r="E99">
        <f t="shared" si="9"/>
        <v>93</v>
      </c>
      <c r="F99" s="10">
        <f t="shared" si="16"/>
        <v>4.2115999999999998</v>
      </c>
      <c r="G99" s="9">
        <v>963.3</v>
      </c>
    </row>
    <row r="100" spans="4:7" x14ac:dyDescent="0.3">
      <c r="D100">
        <f t="shared" si="13"/>
        <v>367.15</v>
      </c>
      <c r="E100">
        <f t="shared" si="9"/>
        <v>94</v>
      </c>
      <c r="F100" s="10">
        <f t="shared" si="16"/>
        <v>4.2127999999999997</v>
      </c>
      <c r="G100" s="9">
        <v>962.6</v>
      </c>
    </row>
    <row r="101" spans="4:7" x14ac:dyDescent="0.3">
      <c r="D101">
        <f t="shared" si="13"/>
        <v>368.15</v>
      </c>
      <c r="E101">
        <f t="shared" si="9"/>
        <v>95</v>
      </c>
      <c r="F101" s="10">
        <f t="shared" si="16"/>
        <v>4.2140000000000004</v>
      </c>
      <c r="G101" s="9">
        <v>961.9</v>
      </c>
    </row>
    <row r="102" spans="4:7" x14ac:dyDescent="0.3">
      <c r="D102">
        <f t="shared" si="13"/>
        <v>369.15</v>
      </c>
      <c r="E102">
        <f>E101+1</f>
        <v>96</v>
      </c>
      <c r="F102" s="10">
        <f t="shared" si="16"/>
        <v>4.2152000000000003</v>
      </c>
      <c r="G102" s="9">
        <v>961.2</v>
      </c>
    </row>
    <row r="103" spans="4:7" x14ac:dyDescent="0.3">
      <c r="D103">
        <f t="shared" si="13"/>
        <v>370.15</v>
      </c>
      <c r="E103">
        <f>E102+1</f>
        <v>97</v>
      </c>
      <c r="F103" s="10">
        <f t="shared" si="16"/>
        <v>4.2164000000000001</v>
      </c>
      <c r="G103" s="9">
        <v>960.5</v>
      </c>
    </row>
    <row r="104" spans="4:7" x14ac:dyDescent="0.3">
      <c r="D104">
        <f t="shared" si="13"/>
        <v>371.15</v>
      </c>
      <c r="E104">
        <f>E103+1</f>
        <v>98</v>
      </c>
      <c r="F104" s="10">
        <f t="shared" si="16"/>
        <v>4.2176</v>
      </c>
      <c r="G104" s="9">
        <v>959.8</v>
      </c>
    </row>
    <row r="105" spans="4:7" x14ac:dyDescent="0.3">
      <c r="D105">
        <f t="shared" si="13"/>
        <v>372.15</v>
      </c>
      <c r="E105">
        <f>E104+1</f>
        <v>99</v>
      </c>
      <c r="F105" s="10">
        <f t="shared" si="16"/>
        <v>4.2187999999999999</v>
      </c>
      <c r="G105" s="9">
        <v>959</v>
      </c>
    </row>
    <row r="106" spans="4:7" x14ac:dyDescent="0.3">
      <c r="D106">
        <f t="shared" si="13"/>
        <v>373.15</v>
      </c>
      <c r="E106">
        <f>B16-273.15</f>
        <v>100</v>
      </c>
      <c r="F106" s="10">
        <f>LOOKUP(D106,$B$6:$B$43,$C$6:$C$43)</f>
        <v>4.22</v>
      </c>
      <c r="G106" s="9">
        <v>958.3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Info page</vt:lpstr>
      <vt:lpstr>Fotowoltaika CZĘŚĆ 1</vt:lpstr>
      <vt:lpstr>Fotowoltaika CZĘŚĆ 2</vt:lpstr>
      <vt:lpstr>Fotowoltaika CZĘŚĆ 3</vt:lpstr>
      <vt:lpstr>Constant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Agata Dziekońska</dc:creator>
  <cp:lastModifiedBy>Anna Werner-Juszczuk</cp:lastModifiedBy>
  <cp:lastPrinted>2017-07-03T12:28:19Z</cp:lastPrinted>
  <dcterms:created xsi:type="dcterms:W3CDTF">2017-01-05T07:30:41Z</dcterms:created>
  <dcterms:modified xsi:type="dcterms:W3CDTF">2018-05-16T11:52:12Z</dcterms:modified>
</cp:coreProperties>
</file>